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360" tabRatio="896" activeTab="0"/>
  </bookViews>
  <sheets>
    <sheet name="1" sheetId="1" r:id="rId1"/>
    <sheet name="2" sheetId="2" r:id="rId2"/>
  </sheets>
  <externalReferences>
    <externalReference r:id="rId5"/>
  </externalReference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<sst xmlns="http://schemas.openxmlformats.org/spreadsheetml/2006/main" count="180" uniqueCount="93">
  <si>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</si>
  <si>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</si>
  <si>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</si>
  <si>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</si>
  <si>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</si>
  <si>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</si>
  <si>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</si>
  <si>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</si>
  <si>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</si>
  <si>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</si>
  <si>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</si>
  <si>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</si>
  <si>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</si>
  <si>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</si>
  <si>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</si>
  <si>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</si>
  <si>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</si>
  <si>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</si>
  <si>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</si>
  <si>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</si>
  <si>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</si>
  <si>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</si>
  <si>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</si>
  <si>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</si>
  <si>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</si>
  <si>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</si>
  <si>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</si>
  <si>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</si>
  <si>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</si>
  <si>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</si>
  <si>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</si>
  <si>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</si>
  <si>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</si>
  <si>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</si>
  <si>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</si>
  <si>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</si>
  <si>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</si>
  <si>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</si>
  <si>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</si>
  <si>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</si>
  <si>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</si>
  <si>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</si>
  <si>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</si>
  <si>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</si>
  <si>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</si>
  <si>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</si>
  <si>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</si>
  <si>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</si>
  <si>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</si>
  <si>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</si>
  <si>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</si>
  <si>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</si>
  <si>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</si>
  <si>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</si>
  <si>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</si>
  <si>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</si>
  <si>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</si>
  <si>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</si>
  <si>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</si>
  <si>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</si>
  <si>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</si>
  <si>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</si>
  <si>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</si>
  <si>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</si>
  <si>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</si>
  <si>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</si>
  <si>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</si>
  <si>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</si>
  <si>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</si>
  <si>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</si>
  <si>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</si>
  <si>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</si>
  <si>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</si>
  <si>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</si>
  <si>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</si>
  <si>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</si>
  <si>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</si>
  <si>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</si>
  <si>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</si>
  <si>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</si>
  <si>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</si>
  <si>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</si>
  <si>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</si>
  <si>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</si>
  <si>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</si>
  <si>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</si>
  <si>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</si>
  <si>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</si>
  <si>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</si>
  <si>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</si>
  <si>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Septiembre
2018</t>
  </si>
  <si>
    <t>Ejecución
Septiembre
2019</t>
  </si>
  <si>
    <t>1 Ingresos Tributarios del mes de Septiembre serán distribuidos posteriormente</t>
  </si>
</sst>
</file>

<file path=xl/styles.xml><?xml version="1.0" encoding="utf-8"?>
<styleSheet xmlns="http://schemas.openxmlformats.org/spreadsheetml/2006/main">
  <numFmts count="6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  <numFmt numFmtId="221" formatCode="[$-409]mmm\-yy;@"/>
    <numFmt numFmtId="222" formatCode="_-* #,##0.0\ _€_-;\-* #,##0.0\ _€_-;_-* &quot;-&quot;??\ _€_-;_-@_-"/>
    <numFmt numFmtId="223" formatCode="_-* #,##0\ _€_-;\-* #,##0\ _€_-;_-* &quot;-&quot;??\ _€_-;_-@_-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221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3" fontId="4" fillId="0" borderId="0" xfId="58" applyFont="1" applyFill="1" applyAlignment="1">
      <alignment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58" fillId="0" borderId="0" xfId="0" applyNumberFormat="1" applyFont="1" applyAlignment="1" applyProtection="1">
      <alignment/>
      <protection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14" fillId="0" borderId="10" xfId="58" applyFont="1" applyFill="1" applyBorder="1" applyAlignment="1">
      <alignment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5" fillId="0" borderId="0" xfId="58" applyFont="1" applyFill="1" applyAlignment="1">
      <alignment horizontal="left" indent="5"/>
    </xf>
    <xf numFmtId="3" fontId="5" fillId="0" borderId="0" xfId="58" applyFont="1" applyFill="1" applyAlignment="1">
      <alignment horizontal="left" indent="3"/>
    </xf>
    <xf numFmtId="3" fontId="5" fillId="0" borderId="0" xfId="58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8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8" applyNumberFormat="1" applyFont="1" applyFill="1" applyAlignment="1">
      <alignment/>
    </xf>
    <xf numFmtId="184" fontId="4" fillId="0" borderId="0" xfId="58" applyNumberFormat="1" applyFont="1" applyFill="1" applyAlignment="1">
      <alignment horizontal="center"/>
    </xf>
    <xf numFmtId="184" fontId="1" fillId="0" borderId="0" xfId="58" applyNumberFormat="1" applyFont="1" applyFill="1" applyAlignment="1">
      <alignment horizontal="center"/>
    </xf>
    <xf numFmtId="184" fontId="5" fillId="0" borderId="0" xfId="58" applyNumberFormat="1" applyFont="1" applyFill="1" applyAlignment="1">
      <alignment horizontal="right"/>
    </xf>
    <xf numFmtId="184" fontId="5" fillId="0" borderId="0" xfId="58" applyNumberFormat="1" applyFont="1" applyFill="1" applyAlignment="1">
      <alignment horizontal="center"/>
    </xf>
    <xf numFmtId="184" fontId="4" fillId="0" borderId="0" xfId="58" applyNumberFormat="1" applyFont="1" applyFill="1" applyBorder="1" applyAlignment="1">
      <alignment/>
    </xf>
    <xf numFmtId="184" fontId="4" fillId="0" borderId="0" xfId="58" applyNumberFormat="1" applyFont="1" applyFill="1" applyBorder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184" fontId="14" fillId="0" borderId="0" xfId="58" applyNumberFormat="1" applyFont="1" applyFill="1" applyBorder="1" applyAlignment="1">
      <alignment horizontal="center"/>
    </xf>
    <xf numFmtId="184" fontId="1" fillId="0" borderId="0" xfId="58" applyNumberFormat="1" applyFont="1" applyFill="1" applyAlignment="1">
      <alignment horizontal="right"/>
    </xf>
    <xf numFmtId="184" fontId="1" fillId="0" borderId="1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/>
    </xf>
    <xf numFmtId="184" fontId="4" fillId="0" borderId="0" xfId="58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/>
      <protection/>
    </xf>
    <xf numFmtId="186" fontId="58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8" applyNumberFormat="1" applyFont="1" applyFill="1" applyAlignment="1">
      <alignment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0" fontId="5" fillId="0" borderId="0" xfId="58" applyNumberFormat="1" applyFont="1" applyFill="1" applyAlignment="1">
      <alignment/>
    </xf>
    <xf numFmtId="187" fontId="1" fillId="0" borderId="0" xfId="65" applyNumberFormat="1" applyFont="1" applyFill="1" applyAlignment="1">
      <alignment/>
    </xf>
    <xf numFmtId="219" fontId="1" fillId="0" borderId="0" xfId="58" applyNumberFormat="1" applyFont="1" applyFill="1" applyBorder="1" applyAlignment="1">
      <alignment/>
    </xf>
    <xf numFmtId="217" fontId="5" fillId="0" borderId="0" xfId="58" applyNumberFormat="1" applyFont="1" applyFill="1" applyAlignment="1">
      <alignment/>
    </xf>
    <xf numFmtId="220" fontId="5" fillId="0" borderId="0" xfId="58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8" applyNumberFormat="1" applyFont="1" applyFill="1" applyAlignment="1">
      <alignment/>
    </xf>
    <xf numFmtId="186" fontId="61" fillId="0" borderId="0" xfId="58" applyNumberFormat="1" applyFont="1" applyFill="1" applyAlignment="1">
      <alignment/>
    </xf>
    <xf numFmtId="186" fontId="58" fillId="0" borderId="0" xfId="58" applyNumberFormat="1" applyFont="1" applyFill="1" applyAlignment="1">
      <alignment horizontal="right"/>
    </xf>
    <xf numFmtId="186" fontId="61" fillId="0" borderId="0" xfId="58" applyNumberFormat="1" applyFont="1" applyFill="1" applyBorder="1" applyAlignment="1">
      <alignment/>
    </xf>
    <xf numFmtId="186" fontId="58" fillId="0" borderId="0" xfId="58" applyNumberFormat="1" applyFont="1" applyFill="1" applyBorder="1" applyAlignment="1">
      <alignment horizontal="right"/>
    </xf>
    <xf numFmtId="186" fontId="62" fillId="0" borderId="0" xfId="58" applyNumberFormat="1" applyFont="1" applyFill="1" applyAlignment="1">
      <alignment horizontal="right"/>
    </xf>
    <xf numFmtId="186" fontId="61" fillId="0" borderId="0" xfId="58" applyNumberFormat="1" applyFont="1" applyFill="1" applyAlignment="1">
      <alignment horizontal="right"/>
    </xf>
    <xf numFmtId="186" fontId="61" fillId="0" borderId="10" xfId="58" applyNumberFormat="1" applyFont="1" applyFill="1" applyBorder="1" applyAlignment="1">
      <alignment horizontal="right"/>
    </xf>
    <xf numFmtId="9" fontId="7" fillId="0" borderId="0" xfId="65" applyFont="1" applyFill="1" applyAlignment="1" applyProtection="1">
      <alignment/>
      <protection/>
    </xf>
    <xf numFmtId="185" fontId="14" fillId="0" borderId="0" xfId="58" applyNumberFormat="1" applyFont="1" applyFill="1" applyBorder="1" applyAlignment="1">
      <alignment horizontal="center"/>
    </xf>
    <xf numFmtId="186" fontId="5" fillId="0" borderId="0" xfId="58" applyNumberFormat="1" applyFont="1" applyFill="1" applyAlignment="1">
      <alignment horizontal="center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_pintos\Google%20Drive\Departamento%20de%20Coyuntura%20Macrofiscal\Angie\2019\Situfin\Situfin%20SEPTIEMBRE%2001-10-2019%20SEGUNDO%20C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2"/>
      <sheetName val="Template"/>
      <sheetName val="Hoja 2"/>
      <sheetName val="FMI"/>
      <sheetName val="Resumen"/>
      <sheetName val="Estado II"/>
      <sheetName val="Estado I"/>
      <sheetName val="Cuadro 1"/>
      <sheetName val="Cuadro 2"/>
      <sheetName val="Cuadro 3"/>
      <sheetName val="Ingreso"/>
      <sheetName val="Situfin"/>
      <sheetName val="TAP"/>
      <sheetName val="Base GG"/>
      <sheetName val="TD Gasto"/>
      <sheetName val="Gasto"/>
      <sheetName val="TD T3"/>
      <sheetName val="Base T3"/>
      <sheetName val="TD Ing"/>
      <sheetName val="Base 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55">
      <selection activeCell="H48" sqref="H48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8.75390625" style="6" bestFit="1" customWidth="1"/>
    <col min="5" max="5" width="11.125" style="6" bestFit="1" customWidth="1"/>
    <col min="6" max="6" width="8.375" style="91" customWidth="1"/>
    <col min="7" max="7" width="7.3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89"/>
      <c r="G1" s="1"/>
      <c r="H1" s="1"/>
      <c r="I1" s="73"/>
    </row>
    <row r="2" spans="1:9" ht="25.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73"/>
    </row>
    <row r="3" spans="1:9" ht="15.75">
      <c r="A3" s="119" t="s">
        <v>37</v>
      </c>
      <c r="B3" s="119"/>
      <c r="C3" s="119"/>
      <c r="D3" s="119"/>
      <c r="E3" s="119"/>
      <c r="F3" s="119"/>
      <c r="G3" s="119"/>
      <c r="H3" s="119"/>
      <c r="I3" s="73"/>
    </row>
    <row r="4" spans="1:9" ht="7.5" customHeight="1">
      <c r="A4" s="3"/>
      <c r="B4" s="3"/>
      <c r="C4" s="3"/>
      <c r="D4" s="3"/>
      <c r="E4" s="3"/>
      <c r="F4" s="90"/>
      <c r="G4" s="3"/>
      <c r="H4" s="3"/>
      <c r="I4" s="73"/>
    </row>
    <row r="5" spans="1:248" ht="18.75">
      <c r="A5" s="118" t="s">
        <v>5</v>
      </c>
      <c r="B5" s="118"/>
      <c r="C5" s="118"/>
      <c r="D5" s="118"/>
      <c r="E5" s="118"/>
      <c r="F5" s="118"/>
      <c r="G5" s="118"/>
      <c r="H5" s="118"/>
      <c r="I5" s="9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18" t="s">
        <v>6</v>
      </c>
      <c r="B6" s="118"/>
      <c r="C6" s="118"/>
      <c r="D6" s="118"/>
      <c r="E6" s="118"/>
      <c r="F6" s="118"/>
      <c r="G6" s="118"/>
      <c r="H6" s="118"/>
      <c r="I6" s="9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3"/>
    </row>
    <row r="8" spans="1:9" s="9" customFormat="1" ht="16.5" customHeight="1">
      <c r="A8" s="124" t="s">
        <v>1</v>
      </c>
      <c r="B8" s="122" t="s">
        <v>87</v>
      </c>
      <c r="C8" s="122" t="s">
        <v>90</v>
      </c>
      <c r="D8" s="122" t="s">
        <v>35</v>
      </c>
      <c r="E8" s="120" t="s">
        <v>88</v>
      </c>
      <c r="F8" s="120" t="s">
        <v>91</v>
      </c>
      <c r="G8" s="122" t="s">
        <v>35</v>
      </c>
      <c r="H8" s="122" t="s">
        <v>36</v>
      </c>
      <c r="I8" s="95"/>
    </row>
    <row r="9" spans="1:9" s="9" customFormat="1" ht="23.25" customHeight="1" thickBot="1">
      <c r="A9" s="125"/>
      <c r="B9" s="123"/>
      <c r="C9" s="123"/>
      <c r="D9" s="123"/>
      <c r="E9" s="121"/>
      <c r="F9" s="121"/>
      <c r="G9" s="123"/>
      <c r="H9" s="123"/>
      <c r="I9" s="95"/>
    </row>
    <row r="10" spans="1:9" s="12" customFormat="1" ht="12.75">
      <c r="A10" s="28" t="s">
        <v>7</v>
      </c>
      <c r="B10" s="11">
        <v>37155.085688828</v>
      </c>
      <c r="C10" s="108">
        <v>24052.684679348004</v>
      </c>
      <c r="D10" s="46">
        <f>_xlfn.IFERROR((C10/B10*100),0)</f>
        <v>64.73591497214686</v>
      </c>
      <c r="E10" s="11">
        <v>39810.487639802</v>
      </c>
      <c r="F10" s="11">
        <v>25035.706303527997</v>
      </c>
      <c r="G10" s="23">
        <f>_xlfn.IFERROR((F10/E10*100),0)</f>
        <v>62.887213364594984</v>
      </c>
      <c r="H10" s="37">
        <f>IF(C10&lt;&gt;0,F10/C10*100-100," ")</f>
        <v>4.086951778085847</v>
      </c>
      <c r="I10" s="101"/>
    </row>
    <row r="11" spans="1:9" s="12" customFormat="1" ht="6.75" customHeight="1">
      <c r="A11" s="28"/>
      <c r="B11" s="11"/>
      <c r="C11" s="108"/>
      <c r="D11" s="46"/>
      <c r="E11" s="11"/>
      <c r="F11" s="11"/>
      <c r="G11" s="23"/>
      <c r="H11" s="37"/>
      <c r="I11" s="101"/>
    </row>
    <row r="12" spans="1:12" s="12" customFormat="1" ht="12.75" outlineLevel="1">
      <c r="A12" s="83" t="s">
        <v>86</v>
      </c>
      <c r="B12" s="13">
        <v>23211.112955239</v>
      </c>
      <c r="C12" s="108">
        <v>17443.051588274</v>
      </c>
      <c r="D12" s="47">
        <f>_xlfn.IFERROR((C12/B12*100),0)</f>
        <v>75.14957004393412</v>
      </c>
      <c r="E12" s="13">
        <v>25256.864186875</v>
      </c>
      <c r="F12" s="13">
        <v>17752.342631173</v>
      </c>
      <c r="G12" s="24">
        <f>_xlfn.IFERROR((F12/E12*100),0)</f>
        <v>70.2871999462158</v>
      </c>
      <c r="H12" s="38">
        <f>IF(C12&lt;&gt;0,F12/C12*100-100," ")</f>
        <v>1.7731475558262986</v>
      </c>
      <c r="I12" s="101"/>
      <c r="L12" s="97"/>
    </row>
    <row r="13" spans="1:9" s="27" customFormat="1" ht="6" customHeight="1">
      <c r="A13" s="17"/>
      <c r="B13" s="15"/>
      <c r="C13" s="109"/>
      <c r="D13" s="48"/>
      <c r="E13" s="15"/>
      <c r="F13" s="15"/>
      <c r="G13" s="25"/>
      <c r="H13" s="39"/>
      <c r="I13" s="101"/>
    </row>
    <row r="14" spans="1:12" s="16" customFormat="1" ht="12.75" outlineLevel="2">
      <c r="A14" s="83" t="s">
        <v>8</v>
      </c>
      <c r="B14" s="13">
        <v>2853.583738303</v>
      </c>
      <c r="C14" s="108">
        <v>1273.830760721</v>
      </c>
      <c r="D14" s="47">
        <f>_xlfn.IFERROR((C14/B14*100),0)</f>
        <v>44.639683904231084</v>
      </c>
      <c r="E14" s="13">
        <v>2899.246803576</v>
      </c>
      <c r="F14" s="13">
        <v>1668.851303891</v>
      </c>
      <c r="G14" s="24">
        <f>_xlfn.IFERROR((F14/E14*100),0)</f>
        <v>57.56154673802173</v>
      </c>
      <c r="H14" s="38">
        <f>IF(C14&lt;&gt;0,F14/C14*100-100," ")</f>
        <v>31.010441524148376</v>
      </c>
      <c r="I14" s="101"/>
      <c r="L14" s="98"/>
    </row>
    <row r="15" spans="1:9" s="27" customFormat="1" ht="8.25" customHeight="1">
      <c r="A15" s="17"/>
      <c r="B15" s="15"/>
      <c r="C15" s="109"/>
      <c r="D15" s="48"/>
      <c r="E15" s="15"/>
      <c r="F15" s="15"/>
      <c r="G15" s="25"/>
      <c r="H15" s="39"/>
      <c r="I15" s="101"/>
    </row>
    <row r="16" spans="1:9" s="16" customFormat="1" ht="12.75" outlineLevel="2">
      <c r="A16" s="83" t="s">
        <v>2</v>
      </c>
      <c r="B16" s="13">
        <v>2592.323726087</v>
      </c>
      <c r="C16" s="108">
        <v>1409.900033638</v>
      </c>
      <c r="D16" s="47">
        <f aca="true" t="shared" si="0" ref="D16:D33">_xlfn.IFERROR((C16/B16*100),0)</f>
        <v>54.38749873134798</v>
      </c>
      <c r="E16" s="13">
        <v>2482.33918394</v>
      </c>
      <c r="F16" s="13">
        <v>841.784179806</v>
      </c>
      <c r="G16" s="24">
        <f aca="true" t="shared" si="1" ref="G16:G33">_xlfn.IFERROR((F16/E16*100),0)</f>
        <v>33.91092503603434</v>
      </c>
      <c r="H16" s="38">
        <f aca="true" t="shared" si="2" ref="H16:H33">IF(C16&lt;&gt;0,F16/C16*100-100," ")</f>
        <v>-40.29476135028358</v>
      </c>
      <c r="I16" s="101"/>
    </row>
    <row r="17" spans="1:9" s="27" customFormat="1" ht="12.75" customHeight="1">
      <c r="A17" s="17" t="s">
        <v>9</v>
      </c>
      <c r="B17" s="15">
        <v>1164.7651879100001</v>
      </c>
      <c r="C17" s="109">
        <v>127.56073857</v>
      </c>
      <c r="D17" s="48">
        <f t="shared" si="0"/>
        <v>10.951626979759672</v>
      </c>
      <c r="E17" s="15">
        <v>1163.714574664</v>
      </c>
      <c r="F17" s="15">
        <v>29.489185000000003</v>
      </c>
      <c r="G17" s="25">
        <f t="shared" si="1"/>
        <v>2.5340565154058012</v>
      </c>
      <c r="H17" s="39">
        <f t="shared" si="2"/>
        <v>-76.88224031109888</v>
      </c>
      <c r="I17" s="101"/>
    </row>
    <row r="18" spans="1:9" s="27" customFormat="1" ht="12.75" customHeight="1">
      <c r="A18" s="17" t="s">
        <v>49</v>
      </c>
      <c r="B18" s="15">
        <v>9.48150908</v>
      </c>
      <c r="C18" s="109">
        <v>103.810996292</v>
      </c>
      <c r="D18" s="48">
        <f t="shared" si="0"/>
        <v>1094.8784145656273</v>
      </c>
      <c r="E18" s="15">
        <v>76.0506</v>
      </c>
      <c r="F18" s="15">
        <v>0</v>
      </c>
      <c r="G18" s="25">
        <f t="shared" si="1"/>
        <v>0</v>
      </c>
      <c r="H18" s="39">
        <f t="shared" si="2"/>
        <v>-100</v>
      </c>
      <c r="I18" s="101"/>
    </row>
    <row r="19" spans="1:9" s="27" customFormat="1" ht="12.75" customHeight="1">
      <c r="A19" s="17" t="s">
        <v>50</v>
      </c>
      <c r="B19" s="15">
        <v>1155.28367883</v>
      </c>
      <c r="C19" s="109">
        <v>23.749742278000003</v>
      </c>
      <c r="D19" s="48">
        <f t="shared" si="0"/>
        <v>2.055749831249436</v>
      </c>
      <c r="E19" s="15">
        <v>1087.663974664</v>
      </c>
      <c r="F19" s="15">
        <v>29.489185000000003</v>
      </c>
      <c r="G19" s="25">
        <f t="shared" si="1"/>
        <v>2.7112403910509006</v>
      </c>
      <c r="H19" s="39">
        <f t="shared" si="2"/>
        <v>24.16633685880707</v>
      </c>
      <c r="I19" s="101"/>
    </row>
    <row r="20" spans="1:9" s="27" customFormat="1" ht="12.75" customHeight="1">
      <c r="A20" s="17" t="s">
        <v>10</v>
      </c>
      <c r="B20" s="15">
        <v>6.9560252700000005</v>
      </c>
      <c r="C20" s="109">
        <v>114.359663687</v>
      </c>
      <c r="D20" s="48">
        <f t="shared" si="0"/>
        <v>1644.0374962438857</v>
      </c>
      <c r="E20" s="15">
        <v>0.19</v>
      </c>
      <c r="F20" s="15">
        <v>34.63696789</v>
      </c>
      <c r="G20" s="25">
        <f t="shared" si="1"/>
        <v>18229.9831</v>
      </c>
      <c r="H20" s="39">
        <f t="shared" si="2"/>
        <v>-69.71225100416467</v>
      </c>
      <c r="I20" s="101"/>
    </row>
    <row r="21" spans="1:9" s="27" customFormat="1" ht="12.75" customHeight="1">
      <c r="A21" s="17" t="s">
        <v>49</v>
      </c>
      <c r="B21" s="15">
        <v>0.42089827</v>
      </c>
      <c r="C21" s="109">
        <v>0</v>
      </c>
      <c r="D21" s="48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101"/>
    </row>
    <row r="22" spans="1:9" s="27" customFormat="1" ht="12.75" customHeight="1">
      <c r="A22" s="17" t="s">
        <v>50</v>
      </c>
      <c r="B22" s="15">
        <v>6.535127</v>
      </c>
      <c r="C22" s="109">
        <v>114.359663687</v>
      </c>
      <c r="D22" s="48">
        <f t="shared" si="0"/>
        <v>1749.922590440859</v>
      </c>
      <c r="E22" s="15">
        <v>0.19</v>
      </c>
      <c r="F22" s="15">
        <v>34.63696789</v>
      </c>
      <c r="G22" s="25">
        <f t="shared" si="1"/>
        <v>18229.9831</v>
      </c>
      <c r="H22" s="39">
        <f t="shared" si="2"/>
        <v>-69.71225100416467</v>
      </c>
      <c r="I22" s="101"/>
    </row>
    <row r="23" spans="1:9" s="27" customFormat="1" ht="12.75" customHeight="1">
      <c r="A23" s="17" t="s">
        <v>11</v>
      </c>
      <c r="B23" s="15">
        <v>1420.6025129070001</v>
      </c>
      <c r="C23" s="109">
        <v>1167.979631381</v>
      </c>
      <c r="D23" s="48">
        <f t="shared" si="0"/>
        <v>82.21720155843916</v>
      </c>
      <c r="E23" s="15">
        <v>1318.434609276</v>
      </c>
      <c r="F23" s="15">
        <v>777.658026916</v>
      </c>
      <c r="G23" s="25">
        <f t="shared" si="1"/>
        <v>58.98343546541456</v>
      </c>
      <c r="H23" s="39">
        <f t="shared" si="2"/>
        <v>-33.418528369667726</v>
      </c>
      <c r="I23" s="101"/>
    </row>
    <row r="24" spans="1:9" s="27" customFormat="1" ht="12.75" customHeight="1">
      <c r="A24" s="17" t="s">
        <v>49</v>
      </c>
      <c r="B24" s="15">
        <v>1420.6025129070001</v>
      </c>
      <c r="C24" s="109">
        <v>1167.979631381</v>
      </c>
      <c r="D24" s="48">
        <f t="shared" si="0"/>
        <v>82.21720155843916</v>
      </c>
      <c r="E24" s="15">
        <v>1318.434609276</v>
      </c>
      <c r="F24" s="15">
        <v>777.658026916</v>
      </c>
      <c r="G24" s="25">
        <f t="shared" si="1"/>
        <v>58.98343546541456</v>
      </c>
      <c r="H24" s="39">
        <f t="shared" si="2"/>
        <v>-33.418528369667726</v>
      </c>
      <c r="I24" s="101"/>
    </row>
    <row r="25" spans="1:9" s="27" customFormat="1" ht="12.75" customHeight="1">
      <c r="A25" s="17" t="s">
        <v>50</v>
      </c>
      <c r="B25" s="15">
        <v>0</v>
      </c>
      <c r="C25" s="109">
        <v>0</v>
      </c>
      <c r="D25" s="48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101"/>
    </row>
    <row r="26" spans="1:11" s="16" customFormat="1" ht="12.75" outlineLevel="2">
      <c r="A26" s="83" t="s">
        <v>12</v>
      </c>
      <c r="B26" s="13">
        <v>8498.065269199</v>
      </c>
      <c r="C26" s="108">
        <v>3925.902296715</v>
      </c>
      <c r="D26" s="47">
        <f t="shared" si="0"/>
        <v>46.197601128627745</v>
      </c>
      <c r="E26" s="13">
        <v>9172.037465411</v>
      </c>
      <c r="F26" s="13">
        <v>4772.728188657999</v>
      </c>
      <c r="G26" s="24">
        <f t="shared" si="1"/>
        <v>52.035637737597625</v>
      </c>
      <c r="H26" s="38">
        <f t="shared" si="2"/>
        <v>21.57022330004446</v>
      </c>
      <c r="I26" s="101"/>
      <c r="K26" s="99"/>
    </row>
    <row r="27" spans="1:9" s="27" customFormat="1" ht="12.75" customHeight="1">
      <c r="A27" s="17" t="s">
        <v>13</v>
      </c>
      <c r="B27" s="15">
        <v>2923.789982084</v>
      </c>
      <c r="C27" s="109">
        <v>1411.1458642720002</v>
      </c>
      <c r="D27" s="48">
        <f t="shared" si="0"/>
        <v>48.26426907948337</v>
      </c>
      <c r="E27" s="15">
        <v>3185.521557616</v>
      </c>
      <c r="F27" s="15">
        <v>1869.755675885</v>
      </c>
      <c r="G27" s="25">
        <f t="shared" si="1"/>
        <v>58.695433136051335</v>
      </c>
      <c r="H27" s="39">
        <f t="shared" si="2"/>
        <v>32.49910751427484</v>
      </c>
      <c r="I27" s="101"/>
    </row>
    <row r="28" spans="1:9" s="27" customFormat="1" ht="14.25" customHeight="1">
      <c r="A28" s="17" t="s">
        <v>40</v>
      </c>
      <c r="B28" s="15">
        <v>1966.559445842</v>
      </c>
      <c r="C28" s="109">
        <v>1048.58112588</v>
      </c>
      <c r="D28" s="48">
        <f t="shared" si="0"/>
        <v>53.32059135547975</v>
      </c>
      <c r="E28" s="15">
        <v>2309.8695245129998</v>
      </c>
      <c r="F28" s="15">
        <v>1557.959283936</v>
      </c>
      <c r="G28" s="25">
        <f t="shared" si="1"/>
        <v>67.4479345003035</v>
      </c>
      <c r="H28" s="39">
        <f t="shared" si="2"/>
        <v>48.577849198698374</v>
      </c>
      <c r="I28" s="101"/>
    </row>
    <row r="29" spans="1:9" s="27" customFormat="1" ht="14.25" customHeight="1">
      <c r="A29" s="84" t="s">
        <v>38</v>
      </c>
      <c r="B29" s="15">
        <v>957.2305362420001</v>
      </c>
      <c r="C29" s="109">
        <v>362.564738392</v>
      </c>
      <c r="D29" s="48">
        <f t="shared" si="0"/>
        <v>37.8764283696377</v>
      </c>
      <c r="E29" s="15">
        <v>875.6520331029999</v>
      </c>
      <c r="F29" s="15">
        <v>311.79639194900005</v>
      </c>
      <c r="G29" s="25">
        <f t="shared" si="1"/>
        <v>35.60733946383981</v>
      </c>
      <c r="H29" s="39">
        <f t="shared" si="2"/>
        <v>-14.002560389121427</v>
      </c>
      <c r="I29" s="101"/>
    </row>
    <row r="30" spans="1:9" s="27" customFormat="1" ht="12.75" customHeight="1">
      <c r="A30" s="17" t="s">
        <v>14</v>
      </c>
      <c r="B30" s="15">
        <v>2224.388350496</v>
      </c>
      <c r="C30" s="109">
        <v>2195.472049725</v>
      </c>
      <c r="D30" s="48">
        <f t="shared" si="0"/>
        <v>98.70003361757618</v>
      </c>
      <c r="E30" s="15">
        <v>2750.5210890099993</v>
      </c>
      <c r="F30" s="15">
        <v>2595.349427692</v>
      </c>
      <c r="G30" s="25">
        <f t="shared" si="1"/>
        <v>94.35846313129522</v>
      </c>
      <c r="H30" s="39">
        <f t="shared" si="2"/>
        <v>18.213731211795107</v>
      </c>
      <c r="I30" s="101"/>
    </row>
    <row r="31" spans="1:9" s="27" customFormat="1" ht="14.25" customHeight="1">
      <c r="A31" s="17" t="s">
        <v>41</v>
      </c>
      <c r="B31" s="15">
        <v>690.859946566</v>
      </c>
      <c r="C31" s="109">
        <v>1287.4832471040002</v>
      </c>
      <c r="D31" s="48">
        <f t="shared" si="0"/>
        <v>186.35951519603736</v>
      </c>
      <c r="E31" s="15">
        <v>1199.834603472</v>
      </c>
      <c r="F31" s="15">
        <v>1607.4656409590002</v>
      </c>
      <c r="G31" s="25">
        <f t="shared" si="1"/>
        <v>133.9739357664319</v>
      </c>
      <c r="H31" s="39">
        <f t="shared" si="2"/>
        <v>24.85332485488665</v>
      </c>
      <c r="I31" s="101"/>
    </row>
    <row r="32" spans="1:9" s="27" customFormat="1" ht="14.25" customHeight="1">
      <c r="A32" s="84" t="s">
        <v>39</v>
      </c>
      <c r="B32" s="15">
        <v>1533.5284039299997</v>
      </c>
      <c r="C32" s="109">
        <v>907.9888026210001</v>
      </c>
      <c r="D32" s="48">
        <f t="shared" si="0"/>
        <v>59.20912845788063</v>
      </c>
      <c r="E32" s="15">
        <v>1550.6864855379997</v>
      </c>
      <c r="F32" s="15">
        <v>987.8837867330001</v>
      </c>
      <c r="G32" s="25">
        <f t="shared" si="1"/>
        <v>63.706222756578725</v>
      </c>
      <c r="H32" s="39">
        <f t="shared" si="2"/>
        <v>8.799115570739986</v>
      </c>
      <c r="I32" s="101"/>
    </row>
    <row r="33" spans="1:9" s="27" customFormat="1" ht="12.75" customHeight="1">
      <c r="A33" s="17" t="s">
        <v>12</v>
      </c>
      <c r="B33" s="15">
        <v>3349.8869366189997</v>
      </c>
      <c r="C33" s="109">
        <v>319.28438271799996</v>
      </c>
      <c r="D33" s="48">
        <f t="shared" si="0"/>
        <v>9.531198776524972</v>
      </c>
      <c r="E33" s="15">
        <v>3235.994818785</v>
      </c>
      <c r="F33" s="15">
        <v>307.62308508100006</v>
      </c>
      <c r="G33" s="25">
        <f t="shared" si="1"/>
        <v>9.506291026649464</v>
      </c>
      <c r="H33" s="39">
        <f t="shared" si="2"/>
        <v>-3.6523232166038753</v>
      </c>
      <c r="I33" s="101"/>
    </row>
    <row r="34" spans="1:9" s="27" customFormat="1" ht="8.25" customHeight="1">
      <c r="A34" s="17"/>
      <c r="B34" s="15"/>
      <c r="C34" s="109"/>
      <c r="D34" s="48"/>
      <c r="E34" s="15"/>
      <c r="F34" s="15"/>
      <c r="G34" s="25"/>
      <c r="H34" s="39"/>
      <c r="I34" s="101"/>
    </row>
    <row r="35" spans="1:9" s="12" customFormat="1" ht="12.75">
      <c r="A35" s="28" t="s">
        <v>0</v>
      </c>
      <c r="B35" s="29">
        <v>33969.249841053</v>
      </c>
      <c r="C35" s="110">
        <v>21813.115467431002</v>
      </c>
      <c r="D35" s="49">
        <f aca="true" t="shared" si="3" ref="D35:D67">_xlfn.IFERROR((C35/B35*100),0)</f>
        <v>64.21429843019114</v>
      </c>
      <c r="E35" s="29">
        <v>36690.529176532</v>
      </c>
      <c r="F35" s="29">
        <v>23897.663082907</v>
      </c>
      <c r="G35" s="30">
        <f aca="true" t="shared" si="4" ref="G35:G67">_xlfn.IFERROR((F35/E35*100),0)</f>
        <v>65.13305645695736</v>
      </c>
      <c r="H35" s="40">
        <f aca="true" t="shared" si="5" ref="H35:H67">IF(C35&lt;&gt;0,F35/C35*100-100," ")</f>
        <v>9.556395639992019</v>
      </c>
      <c r="I35" s="101"/>
    </row>
    <row r="36" spans="1:9" s="27" customFormat="1" ht="12.75">
      <c r="A36" s="17" t="s">
        <v>15</v>
      </c>
      <c r="B36" s="18">
        <v>16048.702541723002</v>
      </c>
      <c r="C36" s="111">
        <v>10512.494860518</v>
      </c>
      <c r="D36" s="50">
        <f t="shared" si="3"/>
        <v>65.50370556864574</v>
      </c>
      <c r="E36" s="18">
        <v>17327.451587780997</v>
      </c>
      <c r="F36" s="18">
        <v>11304.311466928</v>
      </c>
      <c r="G36" s="26">
        <f t="shared" si="4"/>
        <v>65.23931929435945</v>
      </c>
      <c r="H36" s="66">
        <f t="shared" si="5"/>
        <v>7.532147381910676</v>
      </c>
      <c r="I36" s="101"/>
    </row>
    <row r="37" spans="1:9" s="27" customFormat="1" ht="12.75">
      <c r="A37" s="17" t="s">
        <v>16</v>
      </c>
      <c r="B37" s="15">
        <v>3467.752570526</v>
      </c>
      <c r="C37" s="109">
        <v>2120.170605124</v>
      </c>
      <c r="D37" s="48">
        <f t="shared" si="3"/>
        <v>61.13961599060701</v>
      </c>
      <c r="E37" s="15">
        <v>3954.8095368460004</v>
      </c>
      <c r="F37" s="15">
        <v>2359.3476653800003</v>
      </c>
      <c r="G37" s="25">
        <f t="shared" si="4"/>
        <v>59.65768119547935</v>
      </c>
      <c r="H37" s="63">
        <f t="shared" si="5"/>
        <v>11.28102897370431</v>
      </c>
      <c r="I37" s="101"/>
    </row>
    <row r="38" spans="1:9" s="27" customFormat="1" ht="12.75" customHeight="1">
      <c r="A38" s="85" t="s">
        <v>42</v>
      </c>
      <c r="B38" s="15">
        <v>1791.45169674</v>
      </c>
      <c r="C38" s="109">
        <v>1041.581930962</v>
      </c>
      <c r="D38" s="48">
        <f t="shared" si="3"/>
        <v>58.141781486903724</v>
      </c>
      <c r="E38" s="15">
        <v>1898.6830740990001</v>
      </c>
      <c r="F38" s="15">
        <v>1111.3173417540002</v>
      </c>
      <c r="G38" s="25">
        <f t="shared" si="4"/>
        <v>58.5309553191948</v>
      </c>
      <c r="H38" s="63">
        <f t="shared" si="5"/>
        <v>6.6951440610719</v>
      </c>
      <c r="I38" s="101"/>
    </row>
    <row r="39" spans="1:9" s="27" customFormat="1" ht="12.75" customHeight="1">
      <c r="A39" s="85" t="s">
        <v>43</v>
      </c>
      <c r="B39" s="15">
        <v>1550.8469983280002</v>
      </c>
      <c r="C39" s="109">
        <v>979.1308154630001</v>
      </c>
      <c r="D39" s="48">
        <f t="shared" si="3"/>
        <v>63.13522974984773</v>
      </c>
      <c r="E39" s="15">
        <v>1879.035656559</v>
      </c>
      <c r="F39" s="15">
        <v>1114.92983564</v>
      </c>
      <c r="G39" s="25">
        <f t="shared" si="4"/>
        <v>59.3352144089551</v>
      </c>
      <c r="H39" s="63">
        <f t="shared" si="5"/>
        <v>13.869343915274968</v>
      </c>
      <c r="I39" s="101"/>
    </row>
    <row r="40" spans="1:9" s="27" customFormat="1" ht="12.75" customHeight="1">
      <c r="A40" s="85" t="s">
        <v>44</v>
      </c>
      <c r="B40" s="15">
        <v>43.036</v>
      </c>
      <c r="C40" s="109">
        <v>21.682003030000004</v>
      </c>
      <c r="D40" s="48">
        <f t="shared" si="3"/>
        <v>50.38108334882425</v>
      </c>
      <c r="E40" s="15">
        <v>92.05721013399999</v>
      </c>
      <c r="F40" s="15">
        <v>50.799297702000004</v>
      </c>
      <c r="G40" s="25">
        <f t="shared" si="4"/>
        <v>55.18231285529478</v>
      </c>
      <c r="H40" s="63">
        <f t="shared" si="5"/>
        <v>134.29245735143684</v>
      </c>
      <c r="I40" s="101"/>
    </row>
    <row r="41" spans="1:9" s="27" customFormat="1" ht="12.75" customHeight="1">
      <c r="A41" s="85" t="s">
        <v>45</v>
      </c>
      <c r="B41" s="15">
        <v>82.41787545800022</v>
      </c>
      <c r="C41" s="109">
        <v>77.77585566900001</v>
      </c>
      <c r="D41" s="48">
        <f t="shared" si="3"/>
        <v>94.36770268196761</v>
      </c>
      <c r="E41" s="15">
        <v>85.03359605399984</v>
      </c>
      <c r="F41" s="15">
        <v>82.30119028400024</v>
      </c>
      <c r="G41" s="25">
        <f t="shared" si="4"/>
        <v>96.78667503575362</v>
      </c>
      <c r="H41" s="63">
        <f t="shared" si="5"/>
        <v>5.818431152026449</v>
      </c>
      <c r="I41" s="101"/>
    </row>
    <row r="42" spans="1:9" s="27" customFormat="1" ht="12.75">
      <c r="A42" s="17" t="s">
        <v>17</v>
      </c>
      <c r="B42" s="15">
        <v>1672.640596921</v>
      </c>
      <c r="C42" s="109">
        <v>1239.5648535149999</v>
      </c>
      <c r="D42" s="48">
        <f t="shared" si="3"/>
        <v>74.10826066261893</v>
      </c>
      <c r="E42" s="15">
        <v>2021.536637982</v>
      </c>
      <c r="F42" s="15">
        <v>1607.4298097790002</v>
      </c>
      <c r="G42" s="25">
        <f>_xlfn.IFERROR((F42/E42*100),0)</f>
        <v>79.51524496650319</v>
      </c>
      <c r="H42" s="63">
        <f t="shared" si="5"/>
        <v>29.676943099899574</v>
      </c>
      <c r="I42" s="101"/>
    </row>
    <row r="43" spans="1:9" s="27" customFormat="1" ht="12.75" customHeight="1">
      <c r="A43" s="85" t="s">
        <v>46</v>
      </c>
      <c r="B43" s="15">
        <v>1218.27</v>
      </c>
      <c r="C43" s="109">
        <v>1085.849488291</v>
      </c>
      <c r="D43" s="48">
        <f t="shared" si="3"/>
        <v>89.13044631247588</v>
      </c>
      <c r="E43" s="15">
        <v>1671.773569783</v>
      </c>
      <c r="F43" s="15">
        <v>1469.214875696</v>
      </c>
      <c r="G43" s="25">
        <f t="shared" si="4"/>
        <v>87.8836047089025</v>
      </c>
      <c r="H43" s="63">
        <f t="shared" si="5"/>
        <v>35.305573335801114</v>
      </c>
      <c r="I43" s="101"/>
    </row>
    <row r="44" spans="1:9" s="27" customFormat="1" ht="12.75" customHeight="1">
      <c r="A44" s="85" t="s">
        <v>47</v>
      </c>
      <c r="B44" s="15">
        <v>454.370596921</v>
      </c>
      <c r="C44" s="109">
        <v>153.715365224</v>
      </c>
      <c r="D44" s="48">
        <f t="shared" si="3"/>
        <v>33.830394454579114</v>
      </c>
      <c r="E44" s="15">
        <v>349.763068199</v>
      </c>
      <c r="F44" s="15">
        <v>138.214934083</v>
      </c>
      <c r="G44" s="25">
        <f t="shared" si="4"/>
        <v>39.516731939337205</v>
      </c>
      <c r="H44" s="63">
        <f t="shared" si="5"/>
        <v>-10.083852787528542</v>
      </c>
      <c r="I44" s="101"/>
    </row>
    <row r="45" spans="1:9" s="27" customFormat="1" ht="12.75" customHeight="1">
      <c r="A45" s="17" t="s">
        <v>3</v>
      </c>
      <c r="B45" s="15">
        <v>0</v>
      </c>
      <c r="C45" s="109">
        <v>0</v>
      </c>
      <c r="D45" s="48">
        <f t="shared" si="3"/>
        <v>0</v>
      </c>
      <c r="E45" s="15">
        <v>0</v>
      </c>
      <c r="F45" s="15">
        <v>0</v>
      </c>
      <c r="G45" s="25">
        <f t="shared" si="4"/>
        <v>0</v>
      </c>
      <c r="H45" s="63" t="str">
        <f t="shared" si="5"/>
        <v> </v>
      </c>
      <c r="I45" s="101"/>
    </row>
    <row r="46" spans="1:9" s="27" customFormat="1" ht="12.75">
      <c r="A46" s="17" t="s">
        <v>2</v>
      </c>
      <c r="B46" s="15">
        <v>5274.875030023</v>
      </c>
      <c r="C46" s="109">
        <v>3378.9633438289998</v>
      </c>
      <c r="D46" s="48">
        <f t="shared" si="3"/>
        <v>64.05769472446187</v>
      </c>
      <c r="E46" s="15">
        <v>5019.192187406</v>
      </c>
      <c r="F46" s="15">
        <v>3470.0430334810003</v>
      </c>
      <c r="G46" s="25">
        <f t="shared" si="4"/>
        <v>69.13548841958918</v>
      </c>
      <c r="H46" s="63">
        <f t="shared" si="5"/>
        <v>2.695492089854696</v>
      </c>
      <c r="I46" s="101"/>
    </row>
    <row r="47" spans="1:9" s="27" customFormat="1" ht="12.75" customHeight="1">
      <c r="A47" s="17" t="s">
        <v>51</v>
      </c>
      <c r="B47" s="15">
        <v>0</v>
      </c>
      <c r="C47" s="109">
        <v>0</v>
      </c>
      <c r="D47" s="48">
        <f t="shared" si="3"/>
        <v>0</v>
      </c>
      <c r="E47" s="15">
        <v>0</v>
      </c>
      <c r="F47" s="15">
        <v>0</v>
      </c>
      <c r="G47" s="25">
        <f t="shared" si="4"/>
        <v>0</v>
      </c>
      <c r="H47" s="63" t="str">
        <f t="shared" si="5"/>
        <v> </v>
      </c>
      <c r="I47" s="101"/>
    </row>
    <row r="48" spans="1:9" s="27" customFormat="1" ht="12.75" customHeight="1">
      <c r="A48" s="17" t="s">
        <v>52</v>
      </c>
      <c r="B48" s="15">
        <v>0</v>
      </c>
      <c r="C48" s="109">
        <v>0</v>
      </c>
      <c r="D48" s="48">
        <f t="shared" si="3"/>
        <v>0</v>
      </c>
      <c r="E48" s="15">
        <v>0</v>
      </c>
      <c r="F48" s="15">
        <v>0</v>
      </c>
      <c r="G48" s="25">
        <f t="shared" si="4"/>
        <v>0</v>
      </c>
      <c r="H48" s="63" t="str">
        <f t="shared" si="5"/>
        <v> </v>
      </c>
      <c r="I48" s="101"/>
    </row>
    <row r="49" spans="1:9" s="27" customFormat="1" ht="12.75" customHeight="1">
      <c r="A49" s="17" t="s">
        <v>53</v>
      </c>
      <c r="B49" s="15">
        <v>0</v>
      </c>
      <c r="C49" s="109">
        <v>0</v>
      </c>
      <c r="D49" s="48">
        <f t="shared" si="3"/>
        <v>0</v>
      </c>
      <c r="E49" s="15">
        <v>0</v>
      </c>
      <c r="F49" s="15">
        <v>0</v>
      </c>
      <c r="G49" s="25">
        <f t="shared" si="4"/>
        <v>0</v>
      </c>
      <c r="H49" s="63" t="str">
        <f t="shared" si="5"/>
        <v> </v>
      </c>
      <c r="I49" s="101"/>
    </row>
    <row r="50" spans="1:9" s="27" customFormat="1" ht="12.75" customHeight="1">
      <c r="A50" s="17" t="s">
        <v>64</v>
      </c>
      <c r="B50" s="15">
        <v>75.899825</v>
      </c>
      <c r="C50" s="109">
        <v>46.81229469299999</v>
      </c>
      <c r="D50" s="48">
        <f t="shared" si="3"/>
        <v>61.67641979806935</v>
      </c>
      <c r="E50" s="15">
        <v>67.767336589</v>
      </c>
      <c r="F50" s="15">
        <v>42.998593789000005</v>
      </c>
      <c r="G50" s="25">
        <f t="shared" si="4"/>
        <v>63.45032275619866</v>
      </c>
      <c r="H50" s="63">
        <f t="shared" si="5"/>
        <v>-8.146793334978867</v>
      </c>
      <c r="I50" s="101"/>
    </row>
    <row r="51" spans="1:9" s="27" customFormat="1" ht="12.75" customHeight="1">
      <c r="A51" s="17" t="s">
        <v>52</v>
      </c>
      <c r="B51" s="15">
        <v>52.2248651</v>
      </c>
      <c r="C51" s="109">
        <v>30.788211083</v>
      </c>
      <c r="D51" s="48">
        <f t="shared" si="3"/>
        <v>58.953165362987214</v>
      </c>
      <c r="E51" s="15">
        <v>58.062336589</v>
      </c>
      <c r="F51" s="15">
        <v>38.673593789</v>
      </c>
      <c r="G51" s="25">
        <f t="shared" si="4"/>
        <v>66.60702283264084</v>
      </c>
      <c r="H51" s="63">
        <f t="shared" si="5"/>
        <v>25.611694959289096</v>
      </c>
      <c r="I51" s="101"/>
    </row>
    <row r="52" spans="1:9" s="27" customFormat="1" ht="12.75" customHeight="1">
      <c r="A52" s="17" t="s">
        <v>53</v>
      </c>
      <c r="B52" s="15">
        <v>23.6749599</v>
      </c>
      <c r="C52" s="109">
        <v>16.024083609999998</v>
      </c>
      <c r="D52" s="48">
        <f t="shared" si="3"/>
        <v>67.68367793518416</v>
      </c>
      <c r="E52" s="15">
        <v>9.705</v>
      </c>
      <c r="F52" s="15">
        <v>4.325</v>
      </c>
      <c r="G52" s="25">
        <f t="shared" si="4"/>
        <v>44.56465739309635</v>
      </c>
      <c r="H52" s="63">
        <f t="shared" si="5"/>
        <v>-73.00937697740831</v>
      </c>
      <c r="I52" s="101"/>
    </row>
    <row r="53" spans="1:9" s="27" customFormat="1" ht="12.75" customHeight="1">
      <c r="A53" s="17" t="s">
        <v>65</v>
      </c>
      <c r="B53" s="15">
        <v>5198.975205023</v>
      </c>
      <c r="C53" s="109">
        <v>3332.151049136</v>
      </c>
      <c r="D53" s="48">
        <f t="shared" si="3"/>
        <v>64.0924589506916</v>
      </c>
      <c r="E53" s="15">
        <v>4951.424850817</v>
      </c>
      <c r="F53" s="15">
        <v>3427.044439692</v>
      </c>
      <c r="G53" s="25">
        <f t="shared" si="4"/>
        <v>69.21329804948019</v>
      </c>
      <c r="H53" s="63">
        <f t="shared" si="5"/>
        <v>2.847811793544139</v>
      </c>
      <c r="I53" s="101"/>
    </row>
    <row r="54" spans="1:9" s="27" customFormat="1" ht="12.75" customHeight="1">
      <c r="A54" s="17" t="s">
        <v>52</v>
      </c>
      <c r="B54" s="15">
        <v>3029.6868382340003</v>
      </c>
      <c r="C54" s="109">
        <v>2048.276578554</v>
      </c>
      <c r="D54" s="48">
        <f t="shared" si="3"/>
        <v>67.60687450284259</v>
      </c>
      <c r="E54" s="15">
        <v>3243.9107575619996</v>
      </c>
      <c r="F54" s="15">
        <v>2176.276849969</v>
      </c>
      <c r="G54" s="25">
        <f t="shared" si="4"/>
        <v>67.08806168282531</v>
      </c>
      <c r="H54" s="63">
        <f t="shared" si="5"/>
        <v>6.249169314105174</v>
      </c>
      <c r="I54" s="101"/>
    </row>
    <row r="55" spans="1:9" s="27" customFormat="1" ht="12.75" customHeight="1">
      <c r="A55" s="17" t="s">
        <v>53</v>
      </c>
      <c r="B55" s="15">
        <v>2169.2883667889996</v>
      </c>
      <c r="C55" s="109">
        <v>1283.8744705820002</v>
      </c>
      <c r="D55" s="48">
        <f t="shared" si="3"/>
        <v>59.18413108361443</v>
      </c>
      <c r="E55" s="15">
        <v>1707.5140932550003</v>
      </c>
      <c r="F55" s="15">
        <v>1250.7675897230001</v>
      </c>
      <c r="G55" s="25">
        <f t="shared" si="4"/>
        <v>73.25079158431348</v>
      </c>
      <c r="H55" s="63">
        <f t="shared" si="5"/>
        <v>-2.5786696143270404</v>
      </c>
      <c r="I55" s="101"/>
    </row>
    <row r="56" spans="1:9" s="27" customFormat="1" ht="12.75">
      <c r="A56" s="17" t="s">
        <v>18</v>
      </c>
      <c r="B56" s="15">
        <v>5663.551807518</v>
      </c>
      <c r="C56" s="109">
        <v>3713.57938557</v>
      </c>
      <c r="D56" s="48">
        <f t="shared" si="3"/>
        <v>65.56979633593998</v>
      </c>
      <c r="E56" s="15">
        <v>6173.816097287</v>
      </c>
      <c r="F56" s="15">
        <v>4062.959690106</v>
      </c>
      <c r="G56" s="25">
        <f t="shared" si="4"/>
        <v>65.80953540050234</v>
      </c>
      <c r="H56" s="63">
        <f t="shared" si="5"/>
        <v>9.408181925330595</v>
      </c>
      <c r="I56" s="101"/>
    </row>
    <row r="57" spans="1:9" s="27" customFormat="1" ht="12.75">
      <c r="A57" s="17" t="s">
        <v>19</v>
      </c>
      <c r="B57" s="15">
        <v>1841.727294342</v>
      </c>
      <c r="C57" s="109">
        <v>848.342418875</v>
      </c>
      <c r="D57" s="48">
        <f t="shared" si="3"/>
        <v>46.06232537690061</v>
      </c>
      <c r="E57" s="15">
        <v>2193.7231292300003</v>
      </c>
      <c r="F57" s="15">
        <v>1093.571417233</v>
      </c>
      <c r="G57" s="25">
        <f t="shared" si="4"/>
        <v>49.850019934687246</v>
      </c>
      <c r="H57" s="63">
        <f t="shared" si="5"/>
        <v>28.9068414948768</v>
      </c>
      <c r="I57" s="101"/>
    </row>
    <row r="58" spans="1:9" s="27" customFormat="1" ht="12.75" customHeight="1">
      <c r="A58" s="17" t="s">
        <v>54</v>
      </c>
      <c r="B58" s="15">
        <v>525.0169101690001</v>
      </c>
      <c r="C58" s="109">
        <v>267.999220669</v>
      </c>
      <c r="D58" s="48">
        <f t="shared" si="3"/>
        <v>51.045826425425524</v>
      </c>
      <c r="E58" s="15">
        <v>476.7134237590001</v>
      </c>
      <c r="F58" s="15">
        <v>322.85913389399997</v>
      </c>
      <c r="G58" s="25">
        <f t="shared" si="4"/>
        <v>67.72604206279279</v>
      </c>
      <c r="H58" s="39">
        <f t="shared" si="5"/>
        <v>20.47017640128</v>
      </c>
      <c r="I58" s="101"/>
    </row>
    <row r="59" spans="1:9" s="27" customFormat="1" ht="25.5" customHeight="1">
      <c r="A59" s="86" t="s">
        <v>55</v>
      </c>
      <c r="B59" s="15">
        <v>62.191758650000004</v>
      </c>
      <c r="C59" s="109">
        <v>44</v>
      </c>
      <c r="D59" s="48">
        <f t="shared" si="3"/>
        <v>70.7489239010288</v>
      </c>
      <c r="E59" s="15">
        <v>98.187508374</v>
      </c>
      <c r="F59" s="15">
        <v>70.88123262399999</v>
      </c>
      <c r="G59" s="25">
        <f t="shared" si="4"/>
        <v>72.18966424324634</v>
      </c>
      <c r="H59" s="39">
        <f t="shared" si="5"/>
        <v>61.0937105090909</v>
      </c>
      <c r="I59" s="101"/>
    </row>
    <row r="60" spans="1:9" s="27" customFormat="1" ht="12.75" customHeight="1">
      <c r="A60" s="86" t="s">
        <v>56</v>
      </c>
      <c r="B60" s="15">
        <v>267.387317441</v>
      </c>
      <c r="C60" s="109">
        <v>151.865606459</v>
      </c>
      <c r="D60" s="48">
        <f t="shared" si="3"/>
        <v>56.796114308042945</v>
      </c>
      <c r="E60" s="15">
        <v>245.431645653</v>
      </c>
      <c r="F60" s="15">
        <v>170.714147033</v>
      </c>
      <c r="G60" s="25">
        <f t="shared" si="4"/>
        <v>69.55669737649143</v>
      </c>
      <c r="H60" s="39">
        <f t="shared" si="5"/>
        <v>12.411329341438886</v>
      </c>
      <c r="I60" s="101"/>
    </row>
    <row r="61" spans="1:9" s="27" customFormat="1" ht="25.5" customHeight="1">
      <c r="A61" s="86" t="s">
        <v>57</v>
      </c>
      <c r="B61" s="15">
        <v>102.059412519</v>
      </c>
      <c r="C61" s="109">
        <v>23.314371304999998</v>
      </c>
      <c r="D61" s="48">
        <f t="shared" si="3"/>
        <v>22.84392074142074</v>
      </c>
      <c r="E61" s="15">
        <v>42.318942552</v>
      </c>
      <c r="F61" s="15">
        <v>27.339161492000002</v>
      </c>
      <c r="G61" s="25">
        <f t="shared" si="4"/>
        <v>64.60265744685519</v>
      </c>
      <c r="H61" s="39">
        <f t="shared" si="5"/>
        <v>17.26312982815388</v>
      </c>
      <c r="I61" s="101"/>
    </row>
    <row r="62" spans="1:9" s="27" customFormat="1" ht="12.75" customHeight="1">
      <c r="A62" s="17" t="s">
        <v>58</v>
      </c>
      <c r="B62" s="15">
        <v>64.638295478</v>
      </c>
      <c r="C62" s="109">
        <v>26.978941063999997</v>
      </c>
      <c r="D62" s="48">
        <f t="shared" si="3"/>
        <v>41.7383237978211</v>
      </c>
      <c r="E62" s="15">
        <v>61.236993383</v>
      </c>
      <c r="F62" s="15">
        <v>30.850853081</v>
      </c>
      <c r="G62" s="25">
        <f t="shared" si="4"/>
        <v>50.37943794537193</v>
      </c>
      <c r="H62" s="39">
        <f t="shared" si="5"/>
        <v>14.351608566900296</v>
      </c>
      <c r="I62" s="101"/>
    </row>
    <row r="63" spans="1:9" s="27" customFormat="1" ht="12.75" customHeight="1">
      <c r="A63" s="17" t="s">
        <v>59</v>
      </c>
      <c r="B63" s="15">
        <v>28.740126081</v>
      </c>
      <c r="C63" s="109">
        <v>21.840301841</v>
      </c>
      <c r="D63" s="48">
        <f t="shared" si="3"/>
        <v>75.99236614149216</v>
      </c>
      <c r="E63" s="15">
        <v>29.538333797</v>
      </c>
      <c r="F63" s="15">
        <v>23.073739663999994</v>
      </c>
      <c r="G63" s="25">
        <f t="shared" si="4"/>
        <v>78.11456063355689</v>
      </c>
      <c r="H63" s="39">
        <f t="shared" si="5"/>
        <v>5.647531027636759</v>
      </c>
      <c r="I63" s="101"/>
    </row>
    <row r="64" spans="1:9" s="27" customFormat="1" ht="12.75" customHeight="1">
      <c r="A64" s="17" t="s">
        <v>60</v>
      </c>
      <c r="B64" s="15">
        <v>1316.710384173</v>
      </c>
      <c r="C64" s="109">
        <v>580.343198206</v>
      </c>
      <c r="D64" s="48">
        <f t="shared" si="3"/>
        <v>44.07523516042613</v>
      </c>
      <c r="E64" s="15">
        <v>1717.009705471</v>
      </c>
      <c r="F64" s="15">
        <v>770.712283339</v>
      </c>
      <c r="G64" s="25">
        <f t="shared" si="4"/>
        <v>44.88689148833802</v>
      </c>
      <c r="H64" s="39">
        <f t="shared" si="5"/>
        <v>32.80284592315084</v>
      </c>
      <c r="I64" s="101"/>
    </row>
    <row r="65" spans="1:9" s="27" customFormat="1" ht="12.75" customHeight="1">
      <c r="A65" s="17" t="s">
        <v>61</v>
      </c>
      <c r="B65" s="15">
        <v>33.794246775</v>
      </c>
      <c r="C65" s="109">
        <v>25.242872599000002</v>
      </c>
      <c r="D65" s="48">
        <f t="shared" si="3"/>
        <v>74.69576927417701</v>
      </c>
      <c r="E65" s="15">
        <v>531.236147694</v>
      </c>
      <c r="F65" s="15">
        <v>290.564025562</v>
      </c>
      <c r="G65" s="25">
        <f t="shared" si="4"/>
        <v>54.69583100157733</v>
      </c>
      <c r="H65" s="39">
        <f t="shared" si="5"/>
        <v>1051.0735334199276</v>
      </c>
      <c r="I65" s="101"/>
    </row>
    <row r="66" spans="1:9" s="27" customFormat="1" ht="12.75" customHeight="1">
      <c r="A66" s="17" t="s">
        <v>62</v>
      </c>
      <c r="B66" s="15">
        <v>0</v>
      </c>
      <c r="C66" s="109">
        <v>0</v>
      </c>
      <c r="D66" s="48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101"/>
    </row>
    <row r="67" spans="1:9" s="27" customFormat="1" ht="12.75" customHeight="1">
      <c r="A67" s="17" t="s">
        <v>63</v>
      </c>
      <c r="B67" s="15">
        <v>1282.916137398</v>
      </c>
      <c r="C67" s="109">
        <v>555.100325607</v>
      </c>
      <c r="D67" s="48">
        <f t="shared" si="3"/>
        <v>43.26863692999059</v>
      </c>
      <c r="E67" s="15">
        <v>1185.773557777</v>
      </c>
      <c r="F67" s="15">
        <v>480.148257777</v>
      </c>
      <c r="G67" s="25">
        <f t="shared" si="4"/>
        <v>40.49240722462611</v>
      </c>
      <c r="H67" s="39">
        <f t="shared" si="5"/>
        <v>-13.502436293482646</v>
      </c>
      <c r="I67" s="101"/>
    </row>
    <row r="68" spans="1:9" s="27" customFormat="1" ht="12.75">
      <c r="A68" s="17"/>
      <c r="B68" s="15"/>
      <c r="C68" s="109"/>
      <c r="D68" s="48"/>
      <c r="E68" s="15"/>
      <c r="F68" s="15"/>
      <c r="G68" s="25"/>
      <c r="H68" s="39"/>
      <c r="I68" s="101"/>
    </row>
    <row r="69" spans="1:9" s="27" customFormat="1" ht="13.5">
      <c r="A69" s="31" t="s">
        <v>20</v>
      </c>
      <c r="B69" s="19">
        <v>3185.8358477750007</v>
      </c>
      <c r="C69" s="112">
        <v>2239.569211917</v>
      </c>
      <c r="D69" s="51">
        <f>_xlfn.IFERROR((C69/B69*100),0)</f>
        <v>70.29769639515868</v>
      </c>
      <c r="E69" s="19">
        <v>3119.958463269999</v>
      </c>
      <c r="F69" s="19">
        <v>1138.0432206209953</v>
      </c>
      <c r="G69" s="32">
        <f>_xlfn.IFERROR((F69/E69*100),0)</f>
        <v>36.47622986070856</v>
      </c>
      <c r="H69" s="116">
        <f>IF(C69&lt;&gt;0,F69/C69*100-100," ")</f>
        <v>-49.18472648376575</v>
      </c>
      <c r="I69" s="101"/>
    </row>
    <row r="70" spans="1:9" s="27" customFormat="1" ht="7.5" customHeight="1">
      <c r="A70" s="28"/>
      <c r="B70" s="20"/>
      <c r="C70" s="113"/>
      <c r="D70" s="49"/>
      <c r="E70" s="20"/>
      <c r="F70" s="20"/>
      <c r="G70" s="30"/>
      <c r="H70" s="40"/>
      <c r="I70" s="101"/>
    </row>
    <row r="71" spans="1:9" s="12" customFormat="1" ht="6.75" customHeight="1">
      <c r="A71" s="28"/>
      <c r="B71" s="29"/>
      <c r="C71" s="110"/>
      <c r="D71" s="49"/>
      <c r="E71" s="29"/>
      <c r="F71" s="29"/>
      <c r="G71" s="30"/>
      <c r="H71" s="40"/>
      <c r="I71" s="101"/>
    </row>
    <row r="72" spans="1:11" s="16" customFormat="1" ht="12.75" outlineLevel="2">
      <c r="A72" s="83" t="s">
        <v>21</v>
      </c>
      <c r="B72" s="13">
        <v>6647.7202466399995</v>
      </c>
      <c r="C72" s="108">
        <v>3071.657101065</v>
      </c>
      <c r="D72" s="47">
        <f>_xlfn.IFERROR((C72/B72*100),0)</f>
        <v>46.206172749485475</v>
      </c>
      <c r="E72" s="13">
        <v>8692.410060069999</v>
      </c>
      <c r="F72" s="13">
        <v>4156.218669478001</v>
      </c>
      <c r="G72" s="24">
        <f>_xlfn.IFERROR((F72/E72*100),0)</f>
        <v>47.81434194608776</v>
      </c>
      <c r="H72" s="38">
        <f>IF(C72&lt;&gt;0,F72/C72*100-100," ")</f>
        <v>35.308679736320954</v>
      </c>
      <c r="I72" s="101"/>
      <c r="J72" s="103"/>
      <c r="K72" s="102"/>
    </row>
    <row r="73" spans="1:10" s="27" customFormat="1" ht="12.75">
      <c r="A73" s="17" t="s">
        <v>22</v>
      </c>
      <c r="B73" s="15">
        <v>6569.954991301999</v>
      </c>
      <c r="C73" s="109">
        <v>3040.9291461939997</v>
      </c>
      <c r="D73" s="48">
        <f>_xlfn.IFERROR((C73/B73*100),0)</f>
        <v>46.285387802806916</v>
      </c>
      <c r="E73" s="15">
        <v>8574.275635835998</v>
      </c>
      <c r="F73" s="15">
        <v>3883.2255406050012</v>
      </c>
      <c r="G73" s="25">
        <f>_xlfn.IFERROR((F73/E73*100),0)</f>
        <v>45.28925480742822</v>
      </c>
      <c r="H73" s="39">
        <f>IF(C73&lt;&gt;0,F73/C73*100-100," ")</f>
        <v>27.69865241566751</v>
      </c>
      <c r="I73" s="101"/>
      <c r="J73" s="104"/>
    </row>
    <row r="74" spans="1:10" s="27" customFormat="1" ht="12.75">
      <c r="A74" s="17" t="s">
        <v>23</v>
      </c>
      <c r="B74" s="15">
        <v>77.76525533799999</v>
      </c>
      <c r="C74" s="109">
        <v>30.727954870999998</v>
      </c>
      <c r="D74" s="48">
        <f>_xlfn.IFERROR((C74/B74*100),0)</f>
        <v>39.51373236986568</v>
      </c>
      <c r="E74" s="15">
        <v>118.134424234</v>
      </c>
      <c r="F74" s="15">
        <v>35.45264193</v>
      </c>
      <c r="G74" s="25">
        <f>_xlfn.IFERROR((F74/E74*100),0)</f>
        <v>30.010424277157018</v>
      </c>
      <c r="H74" s="39">
        <f>IF(C74&lt;&gt;0,F74/C74*100-100," ")</f>
        <v>15.375859144661135</v>
      </c>
      <c r="I74" s="101"/>
      <c r="J74" s="105"/>
    </row>
    <row r="75" spans="1:10" s="27" customFormat="1" ht="13.5" customHeight="1">
      <c r="A75" s="17" t="s">
        <v>89</v>
      </c>
      <c r="B75" s="15"/>
      <c r="C75" s="109"/>
      <c r="D75" s="48">
        <v>0</v>
      </c>
      <c r="E75" s="15"/>
      <c r="F75" s="15">
        <v>237.54048694300002</v>
      </c>
      <c r="G75" s="25">
        <v>0</v>
      </c>
      <c r="H75" s="39">
        <v>0</v>
      </c>
      <c r="I75" s="101"/>
      <c r="J75" s="104"/>
    </row>
    <row r="76" spans="1:9" s="27" customFormat="1" ht="13.5">
      <c r="A76" s="31" t="s">
        <v>24</v>
      </c>
      <c r="B76" s="22">
        <v>-3461.8843988649987</v>
      </c>
      <c r="C76" s="114">
        <v>-832.087889148</v>
      </c>
      <c r="D76" s="52">
        <f>_xlfn.IFERROR((C76/B76*100),0)</f>
        <v>24.035692509570957</v>
      </c>
      <c r="E76" s="22">
        <v>-5572.4515968</v>
      </c>
      <c r="F76" s="22">
        <v>-3018.175448857006</v>
      </c>
      <c r="G76" s="52">
        <f>_xlfn.IFERROR((F76/E76*100),0)</f>
        <v>54.1624345483809</v>
      </c>
      <c r="H76" s="88">
        <f>IF(C76&lt;&gt;0,F76/C76*100-100," ")</f>
        <v>262.72315559686933</v>
      </c>
      <c r="I76" s="101"/>
    </row>
    <row r="77" spans="1:9" s="27" customFormat="1" ht="5.25" customHeight="1">
      <c r="A77" s="17"/>
      <c r="B77" s="15"/>
      <c r="C77" s="15"/>
      <c r="D77" s="48"/>
      <c r="E77" s="15"/>
      <c r="F77" s="15"/>
      <c r="G77" s="25"/>
      <c r="H77" s="39"/>
      <c r="I77" s="101"/>
    </row>
    <row r="78" spans="1:9" s="27" customFormat="1" ht="25.5">
      <c r="A78" s="34" t="s">
        <v>25</v>
      </c>
      <c r="B78" s="15"/>
      <c r="C78" s="15"/>
      <c r="D78" s="53"/>
      <c r="E78" s="15"/>
      <c r="F78" s="15"/>
      <c r="G78" s="35"/>
      <c r="H78" s="41"/>
      <c r="I78" s="101"/>
    </row>
    <row r="79" spans="1:9" s="27" customFormat="1" ht="7.5" customHeight="1">
      <c r="A79" s="83"/>
      <c r="B79" s="15"/>
      <c r="C79" s="15"/>
      <c r="D79" s="47"/>
      <c r="E79" s="15"/>
      <c r="F79" s="15"/>
      <c r="G79" s="24"/>
      <c r="H79" s="38"/>
      <c r="I79" s="101"/>
    </row>
    <row r="80" spans="1:9" s="16" customFormat="1" ht="12.75" outlineLevel="2">
      <c r="A80" s="83" t="s">
        <v>26</v>
      </c>
      <c r="B80" s="13">
        <v>235.8943602779999</v>
      </c>
      <c r="C80" s="13">
        <v>2247.264102251862</v>
      </c>
      <c r="D80" s="47">
        <f aca="true" t="shared" si="6" ref="D80:D85">_xlfn.IFERROR((C80/B80*100),0)</f>
        <v>952.6569857810405</v>
      </c>
      <c r="E80" s="13">
        <v>-705.7883600959999</v>
      </c>
      <c r="F80" s="13">
        <v>3075.8095654901226</v>
      </c>
      <c r="G80" s="24">
        <f aca="true" t="shared" si="7" ref="G80:G92">_xlfn.IFERROR((F80/E80*100),0)</f>
        <v>-435.79771775660305</v>
      </c>
      <c r="H80" s="38">
        <f aca="true" t="shared" si="8" ref="H80:H85">IF(C80&lt;&gt;0,F80/C80*100-100," ")</f>
        <v>36.86907392896188</v>
      </c>
      <c r="I80" s="101"/>
    </row>
    <row r="81" spans="1:9" s="27" customFormat="1" ht="12.75" customHeight="1" hidden="1">
      <c r="A81" s="17" t="s">
        <v>27</v>
      </c>
      <c r="B81" s="15">
        <v>235.8943602779999</v>
      </c>
      <c r="C81" s="15">
        <v>2247.264102251862</v>
      </c>
      <c r="D81" s="48">
        <f t="shared" si="6"/>
        <v>952.6569857810405</v>
      </c>
      <c r="E81" s="15">
        <v>-705.7883600959999</v>
      </c>
      <c r="F81" s="15">
        <v>3075.8095654901226</v>
      </c>
      <c r="G81" s="25">
        <f t="shared" si="7"/>
        <v>-435.79771775660305</v>
      </c>
      <c r="H81" s="39">
        <f t="shared" si="8"/>
        <v>36.86907392896188</v>
      </c>
      <c r="I81" s="101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8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1"/>
    </row>
    <row r="83" spans="1:9" s="16" customFormat="1" ht="12.75" outlineLevel="2">
      <c r="A83" s="83" t="s">
        <v>29</v>
      </c>
      <c r="B83" s="13">
        <v>3697.7787591429997</v>
      </c>
      <c r="C83" s="13">
        <v>4111.021162088</v>
      </c>
      <c r="D83" s="47">
        <f t="shared" si="6"/>
        <v>111.17542259453006</v>
      </c>
      <c r="E83" s="13">
        <v>4866.663236704001</v>
      </c>
      <c r="F83" s="13">
        <v>3905.5100476149996</v>
      </c>
      <c r="G83" s="24">
        <f t="shared" si="7"/>
        <v>80.25026301717247</v>
      </c>
      <c r="H83" s="38">
        <f t="shared" si="8"/>
        <v>-4.9990283768965185</v>
      </c>
      <c r="I83" s="101"/>
    </row>
    <row r="84" spans="1:9" s="27" customFormat="1" ht="15" customHeight="1" hidden="1">
      <c r="A84" s="17" t="s">
        <v>27</v>
      </c>
      <c r="B84" s="15">
        <v>-81.84840048799994</v>
      </c>
      <c r="C84" s="15">
        <v>890.1954586950001</v>
      </c>
      <c r="D84" s="54">
        <f t="shared" si="6"/>
        <v>-1087.6149727880322</v>
      </c>
      <c r="E84" s="15">
        <v>-360.7326293369999</v>
      </c>
      <c r="F84" s="15">
        <v>403.728924398</v>
      </c>
      <c r="G84" s="25">
        <f t="shared" si="7"/>
        <v>-111.91915883518055</v>
      </c>
      <c r="H84" s="39">
        <f t="shared" si="8"/>
        <v>-54.647159738395594</v>
      </c>
      <c r="I84" s="101"/>
    </row>
    <row r="85" spans="1:9" s="27" customFormat="1" ht="12.75" customHeight="1" hidden="1">
      <c r="A85" s="17" t="s">
        <v>28</v>
      </c>
      <c r="B85" s="15">
        <v>3779.627159631</v>
      </c>
      <c r="C85" s="15">
        <v>3220.8257033929995</v>
      </c>
      <c r="D85" s="54">
        <f t="shared" si="6"/>
        <v>85.21543441622016</v>
      </c>
      <c r="E85" s="15">
        <v>5227.395866041001</v>
      </c>
      <c r="F85" s="15">
        <v>3501.7811232169997</v>
      </c>
      <c r="G85" s="25">
        <f t="shared" si="7"/>
        <v>66.98901734161362</v>
      </c>
      <c r="H85" s="39">
        <f t="shared" si="8"/>
        <v>8.723086739155917</v>
      </c>
      <c r="I85" s="101"/>
    </row>
    <row r="86" spans="1:9" s="27" customFormat="1" ht="6" customHeight="1">
      <c r="A86" s="17"/>
      <c r="B86" s="15"/>
      <c r="C86" s="15"/>
      <c r="D86" s="54"/>
      <c r="E86" s="15"/>
      <c r="F86" s="15"/>
      <c r="G86" s="25"/>
      <c r="H86" s="39"/>
      <c r="I86" s="101"/>
    </row>
    <row r="87" spans="1:9" s="12" customFormat="1" ht="12.75">
      <c r="A87" s="83" t="s">
        <v>30</v>
      </c>
      <c r="B87" s="13">
        <v>-0.40306000000000003</v>
      </c>
      <c r="C87" s="13">
        <v>786.1904692240001</v>
      </c>
      <c r="D87" s="55"/>
      <c r="E87" s="13">
        <v>-295.995736517</v>
      </c>
      <c r="F87" s="13">
        <v>446.581454635</v>
      </c>
      <c r="G87" s="55">
        <f t="shared" si="7"/>
        <v>-150.87428619410244</v>
      </c>
      <c r="H87" s="74">
        <f aca="true" t="shared" si="9" ref="H87:H93">IF(C87&lt;&gt;0,F87/C87*100-100," ")</f>
        <v>-43.196786005839925</v>
      </c>
      <c r="I87" s="101"/>
    </row>
    <row r="88" spans="1:9" s="36" customFormat="1" ht="12.75" customHeight="1" hidden="1">
      <c r="A88" s="17" t="s">
        <v>31</v>
      </c>
      <c r="B88" s="77">
        <v>0</v>
      </c>
      <c r="C88" s="77">
        <v>1734.854637739</v>
      </c>
      <c r="D88" s="78">
        <f>_xlfn.IFERROR((C88/B88*100),0)</f>
        <v>0</v>
      </c>
      <c r="E88" s="77">
        <v>0</v>
      </c>
      <c r="F88" s="77">
        <v>1820.9970066</v>
      </c>
      <c r="G88" s="56">
        <f t="shared" si="7"/>
        <v>0</v>
      </c>
      <c r="H88" s="75">
        <f t="shared" si="9"/>
        <v>4.965394044383316</v>
      </c>
      <c r="I88" s="101"/>
    </row>
    <row r="89" spans="1:9" s="36" customFormat="1" ht="12.75" customHeight="1" hidden="1">
      <c r="A89" s="17" t="s">
        <v>32</v>
      </c>
      <c r="B89" s="77">
        <v>0.40306000000000003</v>
      </c>
      <c r="C89" s="77">
        <v>948.664168515</v>
      </c>
      <c r="D89" s="78">
        <f>_xlfn.IFERROR((C89/B89*100),0)</f>
        <v>235365.49608370962</v>
      </c>
      <c r="E89" s="77">
        <v>295.995736517</v>
      </c>
      <c r="F89" s="77">
        <v>1374.415551965</v>
      </c>
      <c r="G89" s="56">
        <f t="shared" si="7"/>
        <v>464.3362665076978</v>
      </c>
      <c r="H89" s="75">
        <f t="shared" si="9"/>
        <v>44.87904124348384</v>
      </c>
      <c r="I89" s="101"/>
    </row>
    <row r="90" spans="1:9" s="36" customFormat="1" ht="6.75" customHeight="1">
      <c r="A90" s="87"/>
      <c r="B90" s="77"/>
      <c r="C90" s="77"/>
      <c r="D90" s="78"/>
      <c r="E90" s="77"/>
      <c r="F90" s="77"/>
      <c r="G90" s="56"/>
      <c r="H90" s="75" t="str">
        <f t="shared" si="9"/>
        <v> </v>
      </c>
      <c r="I90" s="101"/>
    </row>
    <row r="91" spans="1:9" s="36" customFormat="1" ht="12.75">
      <c r="A91" s="83" t="s">
        <v>33</v>
      </c>
      <c r="B91" s="79">
        <v>3220.574777986</v>
      </c>
      <c r="C91" s="79">
        <v>1749.747531834862</v>
      </c>
      <c r="D91" s="80">
        <f>_xlfn.IFERROR((C91/B91*100),0)</f>
        <v>54.33028736966865</v>
      </c>
      <c r="E91" s="79">
        <v>3220.574777986</v>
      </c>
      <c r="F91" s="79">
        <v>2442.221853459123</v>
      </c>
      <c r="G91" s="57">
        <f t="shared" si="7"/>
        <v>75.8318630001312</v>
      </c>
      <c r="H91" s="76">
        <f t="shared" si="9"/>
        <v>39.57567071965531</v>
      </c>
      <c r="I91" s="101"/>
    </row>
    <row r="92" spans="1:9" s="36" customFormat="1" ht="12.75">
      <c r="A92" s="14" t="s">
        <v>67</v>
      </c>
      <c r="B92" s="77">
        <v>3220.574777986</v>
      </c>
      <c r="C92" s="77">
        <v>1749.747531834862</v>
      </c>
      <c r="D92" s="78">
        <f>_xlfn.IFERROR((C92/B92*100),0)</f>
        <v>54.33028736966865</v>
      </c>
      <c r="E92" s="77">
        <v>3220.574777986</v>
      </c>
      <c r="F92" s="77">
        <v>2442.221853459123</v>
      </c>
      <c r="G92" s="56">
        <f t="shared" si="7"/>
        <v>75.8318630001312</v>
      </c>
      <c r="H92" s="75">
        <f t="shared" si="9"/>
        <v>39.57567071965531</v>
      </c>
      <c r="I92" s="101"/>
    </row>
    <row r="93" spans="2:9" s="36" customFormat="1" ht="7.5" customHeight="1">
      <c r="B93" s="77"/>
      <c r="C93" s="77"/>
      <c r="D93" s="78"/>
      <c r="E93" s="77"/>
      <c r="F93" s="77"/>
      <c r="G93" s="56"/>
      <c r="H93" s="75" t="str">
        <f t="shared" si="9"/>
        <v> </v>
      </c>
      <c r="I93" s="101"/>
    </row>
    <row r="94" spans="1:9" s="36" customFormat="1" ht="12.75" customHeight="1" hidden="1">
      <c r="A94" s="12" t="s">
        <v>34</v>
      </c>
      <c r="B94" s="79">
        <v>0</v>
      </c>
      <c r="C94" s="79">
        <v>1031.669170688138</v>
      </c>
      <c r="D94" s="80"/>
      <c r="E94" s="79">
        <v>0</v>
      </c>
      <c r="F94" s="79">
        <v>-2188.474966732124</v>
      </c>
      <c r="G94" s="56"/>
      <c r="H94" s="76"/>
      <c r="I94" s="101"/>
    </row>
    <row r="95" spans="2:9" ht="14.25">
      <c r="B95" s="81"/>
      <c r="C95" s="81"/>
      <c r="D95" s="81"/>
      <c r="E95" s="81"/>
      <c r="F95" s="77"/>
      <c r="I95" s="101"/>
    </row>
    <row r="96" spans="1:9" ht="15">
      <c r="A96" s="4" t="s">
        <v>92</v>
      </c>
      <c r="B96" s="81"/>
      <c r="C96" s="81"/>
      <c r="D96" s="81"/>
      <c r="E96" s="81"/>
      <c r="F96" s="77"/>
      <c r="I96" s="101"/>
    </row>
    <row r="97" spans="1:12" ht="14.25">
      <c r="A97" s="45" t="s">
        <v>66</v>
      </c>
      <c r="B97" s="81"/>
      <c r="C97" s="81"/>
      <c r="D97" s="81"/>
      <c r="E97" s="81"/>
      <c r="F97" s="77"/>
      <c r="G97" s="92"/>
      <c r="H97" s="92"/>
      <c r="I97" s="101"/>
      <c r="J97" s="92"/>
      <c r="K97" s="92"/>
      <c r="L97" s="92"/>
    </row>
    <row r="98" spans="2:12" ht="14.25">
      <c r="B98" s="81"/>
      <c r="C98" s="81"/>
      <c r="D98" s="81"/>
      <c r="E98" s="81"/>
      <c r="G98" s="92"/>
      <c r="H98" s="92"/>
      <c r="I98" s="93"/>
      <c r="J98" s="92"/>
      <c r="K98" s="92"/>
      <c r="L98" s="92"/>
    </row>
    <row r="99" spans="2:12" ht="14.25">
      <c r="B99" s="81"/>
      <c r="C99" s="81"/>
      <c r="D99" s="81"/>
      <c r="E99" s="81"/>
      <c r="G99" s="92"/>
      <c r="H99" s="92"/>
      <c r="I99" s="93"/>
      <c r="J99" s="92"/>
      <c r="K99" s="92"/>
      <c r="L99" s="92"/>
    </row>
    <row r="100" spans="2:12" ht="14.25">
      <c r="B100" s="81"/>
      <c r="C100" s="81"/>
      <c r="D100" s="81"/>
      <c r="E100" s="81"/>
      <c r="G100" s="92"/>
      <c r="H100" s="92"/>
      <c r="I100" s="93"/>
      <c r="J100" s="92"/>
      <c r="K100" s="92"/>
      <c r="L100" s="92"/>
    </row>
    <row r="101" spans="2:12" ht="14.25">
      <c r="B101" s="81"/>
      <c r="C101" s="81"/>
      <c r="D101" s="81"/>
      <c r="E101" s="81"/>
      <c r="G101" s="92"/>
      <c r="H101" s="92"/>
      <c r="I101" s="93"/>
      <c r="J101" s="92"/>
      <c r="K101" s="92"/>
      <c r="L101" s="92"/>
    </row>
    <row r="102" spans="2:12" ht="14.25">
      <c r="B102" s="81"/>
      <c r="C102" s="81"/>
      <c r="D102" s="81"/>
      <c r="E102" s="81"/>
      <c r="G102" s="92"/>
      <c r="H102" s="92"/>
      <c r="I102" s="93"/>
      <c r="J102" s="92"/>
      <c r="K102" s="92"/>
      <c r="L102" s="92"/>
    </row>
    <row r="103" spans="2:12" ht="14.25">
      <c r="B103" s="81"/>
      <c r="C103" s="81"/>
      <c r="D103" s="81"/>
      <c r="E103" s="81"/>
      <c r="G103" s="92"/>
      <c r="H103" s="92"/>
      <c r="I103" s="93"/>
      <c r="J103" s="92"/>
      <c r="K103" s="92"/>
      <c r="L103" s="92"/>
    </row>
    <row r="104" spans="2:12" ht="14.25">
      <c r="B104" s="81"/>
      <c r="C104" s="81"/>
      <c r="D104" s="81"/>
      <c r="E104" s="81"/>
      <c r="G104" s="92"/>
      <c r="H104" s="92"/>
      <c r="I104" s="93"/>
      <c r="J104" s="92"/>
      <c r="K104" s="92"/>
      <c r="L104" s="92"/>
    </row>
    <row r="105" spans="2:12" ht="14.25">
      <c r="B105" s="81"/>
      <c r="C105" s="81"/>
      <c r="D105" s="81"/>
      <c r="E105" s="81"/>
      <c r="G105" s="92"/>
      <c r="H105" s="92"/>
      <c r="I105" s="93"/>
      <c r="J105" s="92"/>
      <c r="K105" s="92"/>
      <c r="L105" s="92"/>
    </row>
    <row r="106" spans="2:12" ht="14.25">
      <c r="B106" s="81"/>
      <c r="C106" s="81"/>
      <c r="D106" s="81"/>
      <c r="E106" s="81"/>
      <c r="G106" s="92"/>
      <c r="H106" s="92"/>
      <c r="I106" s="93"/>
      <c r="J106" s="92"/>
      <c r="K106" s="92"/>
      <c r="L106" s="92"/>
    </row>
    <row r="107" spans="2:12" ht="14.25">
      <c r="B107" s="81"/>
      <c r="C107" s="81"/>
      <c r="D107" s="81"/>
      <c r="E107" s="81"/>
      <c r="G107" s="92"/>
      <c r="H107" s="92"/>
      <c r="I107" s="96">
        <v>232585</v>
      </c>
      <c r="J107" s="92"/>
      <c r="K107" s="92"/>
      <c r="L107" s="92"/>
    </row>
    <row r="108" spans="7:12" ht="14.25">
      <c r="G108" s="92"/>
      <c r="H108" s="92"/>
      <c r="I108" s="93"/>
      <c r="J108" s="92"/>
      <c r="K108" s="92"/>
      <c r="L108" s="92"/>
    </row>
    <row r="109" spans="7:12" ht="14.25">
      <c r="G109" s="92"/>
      <c r="H109" s="92"/>
      <c r="I109" s="93"/>
      <c r="J109" s="92"/>
      <c r="K109" s="92"/>
      <c r="L109" s="92"/>
    </row>
    <row r="110" spans="7:12" ht="14.25">
      <c r="G110" s="92"/>
      <c r="H110" s="92"/>
      <c r="I110" s="93"/>
      <c r="J110" s="92"/>
      <c r="K110" s="92"/>
      <c r="L110" s="92"/>
    </row>
    <row r="111" spans="7:12" ht="14.25">
      <c r="G111" s="92"/>
      <c r="H111" s="92"/>
      <c r="I111" s="93"/>
      <c r="J111" s="92"/>
      <c r="K111" s="92"/>
      <c r="L111" s="92"/>
    </row>
    <row r="112" spans="7:12" ht="14.25">
      <c r="G112" s="92"/>
      <c r="H112" s="92"/>
      <c r="I112" s="93"/>
      <c r="J112" s="92"/>
      <c r="K112" s="92"/>
      <c r="L112" s="92"/>
    </row>
    <row r="113" spans="7:12" ht="14.25">
      <c r="G113" s="92"/>
      <c r="H113" s="92"/>
      <c r="I113" s="93"/>
      <c r="J113" s="92"/>
      <c r="K113" s="92"/>
      <c r="L113" s="92"/>
    </row>
    <row r="114" spans="7:12" ht="14.25">
      <c r="G114" s="92"/>
      <c r="H114" s="92"/>
      <c r="I114" s="93"/>
      <c r="J114" s="92"/>
      <c r="K114" s="92"/>
      <c r="L114" s="92"/>
    </row>
    <row r="115" spans="7:12" ht="14.25">
      <c r="G115" s="92"/>
      <c r="H115" s="92"/>
      <c r="I115" s="92"/>
      <c r="J115" s="92"/>
      <c r="K115" s="92"/>
      <c r="L115" s="92"/>
    </row>
    <row r="116" spans="7:12" ht="14.25">
      <c r="G116" s="92"/>
      <c r="H116" s="92"/>
      <c r="I116" s="92"/>
      <c r="J116" s="92"/>
      <c r="K116" s="92"/>
      <c r="L116" s="92"/>
    </row>
    <row r="117" spans="7:12" ht="14.25">
      <c r="G117" s="92"/>
      <c r="H117" s="92"/>
      <c r="I117" s="92"/>
      <c r="J117" s="92"/>
      <c r="K117" s="92"/>
      <c r="L117" s="92"/>
    </row>
    <row r="118" spans="7:12" ht="14.25">
      <c r="G118" s="92"/>
      <c r="H118" s="92"/>
      <c r="I118" s="92"/>
      <c r="J118" s="92"/>
      <c r="K118" s="92"/>
      <c r="L118" s="92"/>
    </row>
    <row r="119" spans="7:12" ht="14.25">
      <c r="G119" s="92"/>
      <c r="H119" s="92"/>
      <c r="I119" s="92"/>
      <c r="J119" s="92"/>
      <c r="K119" s="92"/>
      <c r="L119" s="92"/>
    </row>
    <row r="120" spans="7:12" ht="14.25">
      <c r="G120" s="92"/>
      <c r="H120" s="92"/>
      <c r="I120" s="92"/>
      <c r="J120" s="92"/>
      <c r="K120" s="92"/>
      <c r="L120" s="92"/>
    </row>
    <row r="121" spans="7:12" ht="14.25">
      <c r="G121" s="92"/>
      <c r="H121" s="92"/>
      <c r="I121" s="92"/>
      <c r="J121" s="92"/>
      <c r="K121" s="92"/>
      <c r="L121" s="92"/>
    </row>
    <row r="122" spans="7:12" ht="14.25">
      <c r="G122" s="92"/>
      <c r="H122" s="92"/>
      <c r="I122" s="92"/>
      <c r="J122" s="92"/>
      <c r="K122" s="92"/>
      <c r="L122" s="92"/>
    </row>
    <row r="123" spans="7:12" ht="14.25">
      <c r="G123" s="92"/>
      <c r="H123" s="92"/>
      <c r="I123" s="92"/>
      <c r="J123" s="92"/>
      <c r="K123" s="92"/>
      <c r="L123" s="92"/>
    </row>
    <row r="124" spans="7:12" ht="14.25">
      <c r="G124" s="92"/>
      <c r="H124" s="92"/>
      <c r="I124" s="92"/>
      <c r="J124" s="92"/>
      <c r="K124" s="92"/>
      <c r="L124" s="92"/>
    </row>
    <row r="125" spans="7:12" ht="14.25">
      <c r="G125" s="92"/>
      <c r="H125" s="92"/>
      <c r="I125" s="92"/>
      <c r="J125" s="92"/>
      <c r="K125" s="92"/>
      <c r="L125" s="92"/>
    </row>
    <row r="126" spans="7:12" ht="14.25">
      <c r="G126" s="92"/>
      <c r="H126" s="92"/>
      <c r="I126" s="92"/>
      <c r="J126" s="92"/>
      <c r="K126" s="92"/>
      <c r="L126" s="92"/>
    </row>
    <row r="127" spans="7:12" ht="14.25">
      <c r="G127" s="92"/>
      <c r="H127" s="92"/>
      <c r="I127" s="92"/>
      <c r="J127" s="92"/>
      <c r="K127" s="92"/>
      <c r="L127" s="92"/>
    </row>
    <row r="128" spans="7:12" ht="14.25">
      <c r="G128" s="92"/>
      <c r="H128" s="92"/>
      <c r="I128" s="92"/>
      <c r="J128" s="92"/>
      <c r="K128" s="92"/>
      <c r="L128" s="92"/>
    </row>
    <row r="129" spans="7:12" ht="14.25">
      <c r="G129" s="92"/>
      <c r="H129" s="92"/>
      <c r="I129" s="92"/>
      <c r="J129" s="92"/>
      <c r="K129" s="92"/>
      <c r="L129" s="92"/>
    </row>
    <row r="130" spans="7:12" ht="14.25">
      <c r="G130" s="92"/>
      <c r="H130" s="92"/>
      <c r="I130" s="92"/>
      <c r="J130" s="92"/>
      <c r="K130" s="92"/>
      <c r="L130" s="92"/>
    </row>
  </sheetData>
  <sheetProtection/>
  <mergeCells count="12"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zoomScalePageLayoutView="0" workbookViewId="0" topLeftCell="A1">
      <selection activeCell="J83" sqref="J83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8.75" customHeight="1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customHeight="1">
      <c r="A5" s="118" t="s">
        <v>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246" ht="18.75">
      <c r="A6" s="118" t="s">
        <v>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24" t="s">
        <v>1</v>
      </c>
      <c r="B8" s="122" t="s">
        <v>68</v>
      </c>
      <c r="C8" s="122" t="s">
        <v>69</v>
      </c>
      <c r="D8" s="122" t="s">
        <v>70</v>
      </c>
      <c r="E8" s="122" t="s">
        <v>71</v>
      </c>
      <c r="F8" s="122" t="s">
        <v>72</v>
      </c>
      <c r="G8" s="122" t="s">
        <v>73</v>
      </c>
      <c r="H8" s="122" t="s">
        <v>74</v>
      </c>
      <c r="I8" s="122" t="s">
        <v>75</v>
      </c>
      <c r="J8" s="122" t="s">
        <v>76</v>
      </c>
      <c r="K8" s="122" t="s">
        <v>77</v>
      </c>
      <c r="L8" s="122" t="s">
        <v>78</v>
      </c>
      <c r="M8" s="122" t="s">
        <v>79</v>
      </c>
      <c r="N8" s="122" t="s">
        <v>80</v>
      </c>
    </row>
    <row r="9" spans="1:14" s="9" customFormat="1" ht="23.25" customHeight="1" thickBot="1">
      <c r="A9" s="12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0">
        <v>3079.870487248</v>
      </c>
      <c r="G10" s="60">
        <v>2411.384509514</v>
      </c>
      <c r="H10" s="60">
        <v>3081.912492201</v>
      </c>
      <c r="I10" s="60">
        <v>2503.492268143</v>
      </c>
      <c r="J10" s="60">
        <v>2954.96780825</v>
      </c>
      <c r="K10" s="60">
        <v>0</v>
      </c>
      <c r="L10" s="60">
        <v>0</v>
      </c>
      <c r="M10" s="60">
        <v>0</v>
      </c>
      <c r="N10" s="61">
        <f>+SUM(B10:M10)</f>
        <v>25035.706303528</v>
      </c>
    </row>
    <row r="11" spans="1:14" s="12" customFormat="1" ht="6.75" customHeight="1">
      <c r="A11" s="10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1">
        <v>2279.4688096239997</v>
      </c>
      <c r="G12" s="61">
        <v>1694.7280754199999</v>
      </c>
      <c r="H12" s="61">
        <v>2286.967802267</v>
      </c>
      <c r="I12" s="61">
        <v>1808.984354245</v>
      </c>
      <c r="J12" s="61">
        <v>2228.024639957</v>
      </c>
      <c r="K12" s="61">
        <v>0</v>
      </c>
      <c r="L12" s="61">
        <v>0</v>
      </c>
      <c r="M12" s="61">
        <v>0</v>
      </c>
      <c r="N12" s="61">
        <f>+SUM(B12:M12)</f>
        <v>17752.342631173</v>
      </c>
      <c r="O12" s="97"/>
      <c r="P12" s="100"/>
      <c r="Q12" s="97"/>
    </row>
    <row r="13" spans="1:16" s="27" customFormat="1" ht="6" customHeight="1">
      <c r="A13" s="14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1">
        <v>256.15637</v>
      </c>
      <c r="G14" s="61">
        <v>162.803995727</v>
      </c>
      <c r="H14" s="61">
        <v>171.94320006200002</v>
      </c>
      <c r="I14" s="61">
        <v>190.19170797799998</v>
      </c>
      <c r="J14" s="61">
        <v>220.38671316499997</v>
      </c>
      <c r="K14" s="61">
        <v>0</v>
      </c>
      <c r="L14" s="61">
        <v>0</v>
      </c>
      <c r="M14" s="61">
        <v>0</v>
      </c>
      <c r="N14" s="61">
        <f>+SUM(B14:M14)</f>
        <v>1668.851303891</v>
      </c>
      <c r="P14" s="12"/>
    </row>
    <row r="15" spans="1:16" s="27" customFormat="1" ht="8.25" customHeight="1">
      <c r="A15" s="14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1">
        <v>83.98798576899999</v>
      </c>
      <c r="G16" s="61">
        <v>92.644744307</v>
      </c>
      <c r="H16" s="61">
        <v>123.256818979</v>
      </c>
      <c r="I16" s="61">
        <v>90.537329182</v>
      </c>
      <c r="J16" s="61">
        <v>92.89881315900001</v>
      </c>
      <c r="K16" s="61">
        <v>0</v>
      </c>
      <c r="L16" s="61">
        <v>0</v>
      </c>
      <c r="M16" s="61">
        <v>0</v>
      </c>
      <c r="N16" s="61">
        <f aca="true" t="shared" si="0" ref="N16:N33">+SUM(B16:M16)</f>
        <v>841.7841798060001</v>
      </c>
      <c r="P16" s="12"/>
    </row>
    <row r="17" spans="1:16" s="27" customFormat="1" ht="12.75" customHeight="1" hidden="1">
      <c r="A17" s="14" t="s">
        <v>9</v>
      </c>
      <c r="B17" s="15">
        <v>0</v>
      </c>
      <c r="C17" s="15">
        <v>0</v>
      </c>
      <c r="D17" s="117">
        <v>0</v>
      </c>
      <c r="E17" s="15">
        <v>0</v>
      </c>
      <c r="F17" s="63">
        <v>0</v>
      </c>
      <c r="G17" s="63">
        <v>0</v>
      </c>
      <c r="H17" s="63">
        <v>26.44422</v>
      </c>
      <c r="I17" s="63">
        <v>3.0449650000000004</v>
      </c>
      <c r="J17" s="63">
        <v>0</v>
      </c>
      <c r="K17" s="63">
        <v>0</v>
      </c>
      <c r="L17" s="63">
        <v>0</v>
      </c>
      <c r="M17" s="63">
        <v>0</v>
      </c>
      <c r="N17" s="63">
        <f t="shared" si="0"/>
        <v>29.489185000000003</v>
      </c>
      <c r="P17" s="12"/>
    </row>
    <row r="18" spans="1:16" s="27" customFormat="1" ht="12.75" customHeight="1" hidden="1">
      <c r="A18" s="14" t="s">
        <v>49</v>
      </c>
      <c r="B18" s="62">
        <v>0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f t="shared" si="0"/>
        <v>0</v>
      </c>
      <c r="P18" s="12"/>
    </row>
    <row r="19" spans="1:16" s="27" customFormat="1" ht="12.75" customHeight="1" hidden="1">
      <c r="A19" s="14" t="s">
        <v>50</v>
      </c>
      <c r="B19" s="62">
        <v>0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26.44422</v>
      </c>
      <c r="I19" s="63">
        <v>3.0449650000000004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29.489185000000003</v>
      </c>
      <c r="P19" s="12"/>
    </row>
    <row r="20" spans="1:16" s="27" customFormat="1" ht="12.75" customHeight="1" hidden="1">
      <c r="A20" s="14" t="s">
        <v>10</v>
      </c>
      <c r="B20" s="15">
        <v>26.531339839</v>
      </c>
      <c r="C20" s="15">
        <v>0</v>
      </c>
      <c r="D20" s="117">
        <v>0</v>
      </c>
      <c r="E20" s="15">
        <v>1.389836766</v>
      </c>
      <c r="F20" s="63">
        <v>0.8934643489999999</v>
      </c>
      <c r="G20" s="63">
        <v>1.052350609</v>
      </c>
      <c r="H20" s="63">
        <v>0.396909989</v>
      </c>
      <c r="I20" s="63">
        <v>0</v>
      </c>
      <c r="J20" s="63">
        <v>4.373066337999999</v>
      </c>
      <c r="K20" s="63">
        <v>0</v>
      </c>
      <c r="L20" s="63">
        <v>0</v>
      </c>
      <c r="M20" s="63">
        <v>0</v>
      </c>
      <c r="N20" s="63">
        <f t="shared" si="0"/>
        <v>34.63696789</v>
      </c>
      <c r="P20" s="12"/>
    </row>
    <row r="21" spans="1:16" s="27" customFormat="1" ht="12.75" customHeight="1" hidden="1">
      <c r="A21" s="14" t="s">
        <v>49</v>
      </c>
      <c r="B21" s="62">
        <v>0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f t="shared" si="0"/>
        <v>0</v>
      </c>
      <c r="P21" s="12"/>
    </row>
    <row r="22" spans="1:16" s="27" customFormat="1" ht="12.75" customHeight="1" hidden="1">
      <c r="A22" s="14" t="s">
        <v>50</v>
      </c>
      <c r="B22" s="62">
        <v>26.531339839</v>
      </c>
      <c r="C22" s="62">
        <v>0</v>
      </c>
      <c r="D22" s="63">
        <v>0</v>
      </c>
      <c r="E22" s="63">
        <v>1.389836766</v>
      </c>
      <c r="F22" s="63">
        <v>0.8934643489999999</v>
      </c>
      <c r="G22" s="63">
        <v>1.052350609</v>
      </c>
      <c r="H22" s="63">
        <v>0.396909989</v>
      </c>
      <c r="I22" s="63">
        <v>0</v>
      </c>
      <c r="J22" s="63">
        <v>4.373066337999999</v>
      </c>
      <c r="K22" s="63">
        <v>0</v>
      </c>
      <c r="L22" s="63">
        <v>0</v>
      </c>
      <c r="M22" s="63">
        <v>0</v>
      </c>
      <c r="N22" s="63">
        <f t="shared" si="0"/>
        <v>34.63696789</v>
      </c>
      <c r="P22" s="12"/>
    </row>
    <row r="23" spans="1:16" s="27" customFormat="1" ht="12.75" customHeight="1" hidden="1">
      <c r="A23" s="14" t="s">
        <v>11</v>
      </c>
      <c r="B23" s="15">
        <v>52.031245059</v>
      </c>
      <c r="C23" s="15">
        <v>76.940579399</v>
      </c>
      <c r="D23" s="117">
        <v>100.16844482600001</v>
      </c>
      <c r="E23" s="15">
        <v>101.39704252100002</v>
      </c>
      <c r="F23" s="63">
        <v>83.09452141999999</v>
      </c>
      <c r="G23" s="63">
        <v>91.592393698</v>
      </c>
      <c r="H23" s="63">
        <v>96.41568899</v>
      </c>
      <c r="I23" s="63">
        <v>87.49236418199999</v>
      </c>
      <c r="J23" s="63">
        <v>88.52574682100001</v>
      </c>
      <c r="K23" s="63">
        <v>0</v>
      </c>
      <c r="L23" s="63">
        <v>0</v>
      </c>
      <c r="M23" s="63">
        <v>0</v>
      </c>
      <c r="N23" s="63">
        <f t="shared" si="0"/>
        <v>777.658026916</v>
      </c>
      <c r="P23" s="12"/>
    </row>
    <row r="24" spans="1:16" s="27" customFormat="1" ht="12.75" customHeight="1" hidden="1">
      <c r="A24" s="14" t="s">
        <v>49</v>
      </c>
      <c r="B24" s="62">
        <v>52.031245059</v>
      </c>
      <c r="C24" s="62">
        <v>76.940579399</v>
      </c>
      <c r="D24" s="63">
        <v>100.16844482600001</v>
      </c>
      <c r="E24" s="63">
        <v>101.39704252100002</v>
      </c>
      <c r="F24" s="63">
        <v>83.09452141999999</v>
      </c>
      <c r="G24" s="63">
        <v>91.592393698</v>
      </c>
      <c r="H24" s="63">
        <v>96.41568899</v>
      </c>
      <c r="I24" s="63">
        <v>87.49236418199999</v>
      </c>
      <c r="J24" s="63">
        <v>88.52574682100001</v>
      </c>
      <c r="K24" s="63">
        <v>0</v>
      </c>
      <c r="L24" s="63">
        <v>0</v>
      </c>
      <c r="M24" s="63">
        <v>0</v>
      </c>
      <c r="N24" s="63">
        <f t="shared" si="0"/>
        <v>777.658026916</v>
      </c>
      <c r="P24" s="12"/>
    </row>
    <row r="25" spans="1:16" s="27" customFormat="1" ht="12.75" customHeight="1" hidden="1">
      <c r="A25" s="14" t="s">
        <v>50</v>
      </c>
      <c r="B25" s="62">
        <v>0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1">
        <v>460.257321855</v>
      </c>
      <c r="G26" s="61">
        <v>461.20769406</v>
      </c>
      <c r="H26" s="61">
        <v>499.74467089300003</v>
      </c>
      <c r="I26" s="61">
        <v>413.778876738</v>
      </c>
      <c r="J26" s="61">
        <v>413.6576419690001</v>
      </c>
      <c r="K26" s="61">
        <v>0</v>
      </c>
      <c r="L26" s="61">
        <v>0</v>
      </c>
      <c r="M26" s="61">
        <v>0</v>
      </c>
      <c r="N26" s="61">
        <f t="shared" si="0"/>
        <v>4772.728188658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3">
        <v>158.03557160999998</v>
      </c>
      <c r="G27" s="63">
        <v>161.389049626</v>
      </c>
      <c r="H27" s="63">
        <v>202.527218865</v>
      </c>
      <c r="I27" s="63">
        <v>149.238745</v>
      </c>
      <c r="J27" s="63">
        <v>143.53937654300003</v>
      </c>
      <c r="K27" s="63">
        <v>0</v>
      </c>
      <c r="L27" s="63">
        <v>0</v>
      </c>
      <c r="M27" s="63">
        <v>0</v>
      </c>
      <c r="N27" s="63">
        <f t="shared" si="0"/>
        <v>1869.7556758850003</v>
      </c>
      <c r="O27" s="12"/>
      <c r="P27" s="12"/>
    </row>
    <row r="28" spans="1:16" s="27" customFormat="1" ht="14.25" customHeight="1" hidden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3">
        <v>136.906190308</v>
      </c>
      <c r="G28" s="63">
        <v>130.708175579</v>
      </c>
      <c r="H28" s="63">
        <v>131.335231018</v>
      </c>
      <c r="I28" s="63">
        <v>121.23933260599999</v>
      </c>
      <c r="J28" s="63">
        <v>128.974495839</v>
      </c>
      <c r="K28" s="63">
        <v>0</v>
      </c>
      <c r="L28" s="63">
        <v>0</v>
      </c>
      <c r="M28" s="63">
        <v>0</v>
      </c>
      <c r="N28" s="63">
        <f t="shared" si="0"/>
        <v>1557.9592839360002</v>
      </c>
      <c r="O28" s="12"/>
      <c r="P28" s="12"/>
    </row>
    <row r="29" spans="1:16" s="27" customFormat="1" ht="14.25" customHeight="1" hidden="1">
      <c r="A29" s="42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3">
        <v>21.129381301999995</v>
      </c>
      <c r="G29" s="63">
        <v>30.68087404699999</v>
      </c>
      <c r="H29" s="63">
        <v>71.19198784700001</v>
      </c>
      <c r="I29" s="63">
        <v>27.999412394</v>
      </c>
      <c r="J29" s="63">
        <v>14.56488070400001</v>
      </c>
      <c r="K29" s="63">
        <v>0</v>
      </c>
      <c r="L29" s="63">
        <v>0</v>
      </c>
      <c r="M29" s="63">
        <v>0</v>
      </c>
      <c r="N29" s="63">
        <f t="shared" si="0"/>
        <v>311.79639194899994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3">
        <v>246.948807929</v>
      </c>
      <c r="G30" s="63">
        <v>282.65860137299995</v>
      </c>
      <c r="H30" s="63">
        <v>248.18070585400002</v>
      </c>
      <c r="I30" s="63">
        <v>225.791922093</v>
      </c>
      <c r="J30" s="63">
        <v>249.61987775700007</v>
      </c>
      <c r="K30" s="63">
        <v>0</v>
      </c>
      <c r="L30" s="63">
        <v>0</v>
      </c>
      <c r="M30" s="63">
        <v>0</v>
      </c>
      <c r="N30" s="63">
        <f t="shared" si="0"/>
        <v>2595.349427692</v>
      </c>
      <c r="O30" s="12"/>
      <c r="P30" s="12"/>
    </row>
    <row r="31" spans="1:16" s="27" customFormat="1" ht="14.25" customHeight="1" hidden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3">
        <v>147.308206392</v>
      </c>
      <c r="G31" s="63">
        <v>138.205681139</v>
      </c>
      <c r="H31" s="63">
        <v>136.132855071</v>
      </c>
      <c r="I31" s="63">
        <v>117.094024979</v>
      </c>
      <c r="J31" s="63">
        <v>137.440938893</v>
      </c>
      <c r="K31" s="63">
        <v>0</v>
      </c>
      <c r="L31" s="63">
        <v>0</v>
      </c>
      <c r="M31" s="63">
        <v>0</v>
      </c>
      <c r="N31" s="63">
        <f t="shared" si="0"/>
        <v>1607.4656409590002</v>
      </c>
      <c r="O31" s="12"/>
      <c r="P31" s="12"/>
    </row>
    <row r="32" spans="1:16" s="27" customFormat="1" ht="14.25" customHeight="1" hidden="1">
      <c r="A32" s="42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3">
        <v>99.64060153700001</v>
      </c>
      <c r="G32" s="63">
        <v>144.45292023400003</v>
      </c>
      <c r="H32" s="63">
        <v>112.047850783</v>
      </c>
      <c r="I32" s="63">
        <v>108.69789711399999</v>
      </c>
      <c r="J32" s="63">
        <v>112.17893886400002</v>
      </c>
      <c r="K32" s="63">
        <v>0</v>
      </c>
      <c r="L32" s="63">
        <v>0</v>
      </c>
      <c r="M32" s="63">
        <v>0</v>
      </c>
      <c r="N32" s="63">
        <f t="shared" si="0"/>
        <v>987.8837867330001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3">
        <v>55.272942316</v>
      </c>
      <c r="G33" s="63">
        <v>17.160043061</v>
      </c>
      <c r="H33" s="63">
        <v>49.036746174</v>
      </c>
      <c r="I33" s="63">
        <v>38.748209645</v>
      </c>
      <c r="J33" s="63">
        <v>20.498387669</v>
      </c>
      <c r="K33" s="63">
        <v>0</v>
      </c>
      <c r="L33" s="63">
        <v>0</v>
      </c>
      <c r="M33" s="63">
        <v>0</v>
      </c>
      <c r="N33" s="63">
        <f t="shared" si="0"/>
        <v>307.623085081</v>
      </c>
      <c r="O33" s="12"/>
      <c r="P33" s="12"/>
    </row>
    <row r="34" spans="1:16" s="27" customFormat="1" ht="8.25" customHeight="1">
      <c r="A34" s="14"/>
      <c r="B34" s="62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5">
        <v>2898.4335121139993</v>
      </c>
      <c r="G35" s="65">
        <v>2389.957379758</v>
      </c>
      <c r="H35" s="65">
        <v>2672.320631637999</v>
      </c>
      <c r="I35" s="65">
        <v>2760.295626087001</v>
      </c>
      <c r="J35" s="65">
        <v>2760.9850354130003</v>
      </c>
      <c r="K35" s="65">
        <v>0</v>
      </c>
      <c r="L35" s="65">
        <v>0</v>
      </c>
      <c r="M35" s="65">
        <v>0</v>
      </c>
      <c r="N35" s="65">
        <f aca="true" t="shared" si="1" ref="N35:N67">+SUM(B35:M35)</f>
        <v>23897.663082906998</v>
      </c>
    </row>
    <row r="36" spans="1:16" s="27" customFormat="1" ht="12.75">
      <c r="A36" s="17" t="s">
        <v>15</v>
      </c>
      <c r="B36" s="62">
        <v>1164.4454002989999</v>
      </c>
      <c r="C36" s="62">
        <v>1224.8843770519998</v>
      </c>
      <c r="D36" s="63">
        <v>1214.317996689</v>
      </c>
      <c r="E36" s="63">
        <v>1274.8615103020002</v>
      </c>
      <c r="F36" s="66">
        <v>1287.8192496469997</v>
      </c>
      <c r="G36" s="66">
        <v>1278.82134408</v>
      </c>
      <c r="H36" s="66">
        <v>1283.7571486079996</v>
      </c>
      <c r="I36" s="66">
        <v>1283.7917131130007</v>
      </c>
      <c r="J36" s="66">
        <v>1291.612727138</v>
      </c>
      <c r="K36" s="66">
        <v>0</v>
      </c>
      <c r="L36" s="66">
        <v>0</v>
      </c>
      <c r="M36" s="66">
        <v>0</v>
      </c>
      <c r="N36" s="66">
        <f t="shared" si="1"/>
        <v>11304.311466928</v>
      </c>
      <c r="O36" s="12"/>
      <c r="P36" s="12"/>
    </row>
    <row r="37" spans="1:16" s="27" customFormat="1" ht="12.75">
      <c r="A37" s="14" t="s">
        <v>16</v>
      </c>
      <c r="B37" s="62">
        <v>188.16068268299998</v>
      </c>
      <c r="C37" s="62">
        <v>276.092824047</v>
      </c>
      <c r="D37" s="63">
        <v>312.67283281</v>
      </c>
      <c r="E37" s="63">
        <v>279.549554635</v>
      </c>
      <c r="F37" s="63">
        <v>306.45443627099996</v>
      </c>
      <c r="G37" s="63">
        <v>236.34724309100002</v>
      </c>
      <c r="H37" s="63">
        <v>243.101883653</v>
      </c>
      <c r="I37" s="63">
        <v>266.166215685</v>
      </c>
      <c r="J37" s="63">
        <v>250.80199250500002</v>
      </c>
      <c r="K37" s="63">
        <v>0</v>
      </c>
      <c r="L37" s="63">
        <v>0</v>
      </c>
      <c r="M37" s="63">
        <v>0</v>
      </c>
      <c r="N37" s="63">
        <f t="shared" si="1"/>
        <v>2359.34766538</v>
      </c>
      <c r="O37" s="12"/>
      <c r="P37" s="12"/>
    </row>
    <row r="38" spans="1:16" s="27" customFormat="1" ht="12.75" customHeight="1">
      <c r="A38" s="43" t="s">
        <v>42</v>
      </c>
      <c r="B38" s="62">
        <v>85.064496371</v>
      </c>
      <c r="C38" s="62">
        <v>92.59410361</v>
      </c>
      <c r="D38" s="63">
        <v>145.040908639</v>
      </c>
      <c r="E38" s="63">
        <v>135.643700403</v>
      </c>
      <c r="F38" s="63">
        <v>122.709900933</v>
      </c>
      <c r="G38" s="63">
        <v>111.53243048400002</v>
      </c>
      <c r="H38" s="63">
        <v>150.383693486</v>
      </c>
      <c r="I38" s="63">
        <v>139.34448770600002</v>
      </c>
      <c r="J38" s="63">
        <v>129.003620122</v>
      </c>
      <c r="K38" s="63">
        <v>0</v>
      </c>
      <c r="L38" s="63">
        <v>0</v>
      </c>
      <c r="M38" s="63">
        <v>0</v>
      </c>
      <c r="N38" s="63">
        <f t="shared" si="1"/>
        <v>1111.317341754</v>
      </c>
      <c r="O38" s="12"/>
      <c r="P38" s="12"/>
    </row>
    <row r="39" spans="1:16" s="27" customFormat="1" ht="12.75" customHeight="1">
      <c r="A39" s="43" t="s">
        <v>43</v>
      </c>
      <c r="B39" s="62">
        <v>103.09470128499999</v>
      </c>
      <c r="C39" s="62">
        <v>101.8416462</v>
      </c>
      <c r="D39" s="63">
        <v>154.254873659</v>
      </c>
      <c r="E39" s="63">
        <v>142.47504602900003</v>
      </c>
      <c r="F39" s="63">
        <v>169.898858603</v>
      </c>
      <c r="G39" s="63">
        <v>124.18277051799998</v>
      </c>
      <c r="H39" s="63">
        <v>92.715721918</v>
      </c>
      <c r="I39" s="63">
        <v>126.23654692699999</v>
      </c>
      <c r="J39" s="63">
        <v>100.229670501</v>
      </c>
      <c r="K39" s="63">
        <v>0</v>
      </c>
      <c r="L39" s="63">
        <v>0</v>
      </c>
      <c r="M39" s="63">
        <v>0</v>
      </c>
      <c r="N39" s="63">
        <f t="shared" si="1"/>
        <v>1114.92983564</v>
      </c>
      <c r="O39" s="12"/>
      <c r="P39" s="12"/>
    </row>
    <row r="40" spans="1:16" s="27" customFormat="1" ht="12.75" customHeight="1">
      <c r="A40" s="43" t="s">
        <v>44</v>
      </c>
      <c r="B40" s="62">
        <v>0.001485027</v>
      </c>
      <c r="C40" s="62">
        <v>0.0023278129999999998</v>
      </c>
      <c r="D40" s="63">
        <v>13.313673652</v>
      </c>
      <c r="E40" s="63">
        <v>1.430808203</v>
      </c>
      <c r="F40" s="63">
        <v>13.845676735</v>
      </c>
      <c r="G40" s="63">
        <v>0.632042089</v>
      </c>
      <c r="H40" s="63">
        <v>0.002468249</v>
      </c>
      <c r="I40" s="63">
        <v>0.002114052</v>
      </c>
      <c r="J40" s="63">
        <v>21.568701882000003</v>
      </c>
      <c r="K40" s="63">
        <v>0</v>
      </c>
      <c r="L40" s="63">
        <v>0</v>
      </c>
      <c r="M40" s="63">
        <v>0</v>
      </c>
      <c r="N40" s="63">
        <f t="shared" si="1"/>
        <v>50.799297702000004</v>
      </c>
      <c r="O40" s="12"/>
      <c r="P40" s="12"/>
    </row>
    <row r="41" spans="1:16" s="27" customFormat="1" ht="12.75" customHeight="1">
      <c r="A41" s="43" t="s">
        <v>45</v>
      </c>
      <c r="B41" s="62">
        <v>0</v>
      </c>
      <c r="C41" s="62">
        <v>81.65474642400001</v>
      </c>
      <c r="D41" s="63">
        <v>0.06337686000001849</v>
      </c>
      <c r="E41" s="63">
        <v>0</v>
      </c>
      <c r="F41" s="63">
        <v>0</v>
      </c>
      <c r="G41" s="63">
        <v>0</v>
      </c>
      <c r="H41" s="63">
        <v>0</v>
      </c>
      <c r="I41" s="63">
        <v>0.5830669999999809</v>
      </c>
      <c r="J41" s="63">
        <v>0</v>
      </c>
      <c r="K41" s="63">
        <v>0</v>
      </c>
      <c r="L41" s="63">
        <v>0</v>
      </c>
      <c r="M41" s="63">
        <v>0</v>
      </c>
      <c r="N41" s="63">
        <f t="shared" si="1"/>
        <v>82.30119028400001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7">
        <v>202.67712963699998</v>
      </c>
      <c r="E42" s="15">
        <v>167.74711763</v>
      </c>
      <c r="F42" s="63">
        <v>171.50266533799999</v>
      </c>
      <c r="G42" s="63">
        <v>23.951952266</v>
      </c>
      <c r="H42" s="63">
        <v>141.54476723300002</v>
      </c>
      <c r="I42" s="63">
        <v>296.290745261</v>
      </c>
      <c r="J42" s="63">
        <v>265.688108816</v>
      </c>
      <c r="K42" s="63">
        <v>0</v>
      </c>
      <c r="L42" s="63">
        <v>0</v>
      </c>
      <c r="M42" s="63">
        <v>0</v>
      </c>
      <c r="N42" s="63">
        <f t="shared" si="1"/>
        <v>1607.4298097790002</v>
      </c>
      <c r="O42" s="12"/>
      <c r="P42" s="12"/>
    </row>
    <row r="43" spans="1:18" s="27" customFormat="1" ht="12.75" customHeight="1" hidden="1">
      <c r="A43" s="43" t="s">
        <v>46</v>
      </c>
      <c r="B43" s="62">
        <v>113.099278871</v>
      </c>
      <c r="C43" s="62">
        <v>193.342403703</v>
      </c>
      <c r="D43" s="63">
        <v>198.88434020499997</v>
      </c>
      <c r="E43" s="63">
        <v>162.454475759</v>
      </c>
      <c r="F43" s="63">
        <v>125.133426395</v>
      </c>
      <c r="G43" s="63">
        <v>13.259534938</v>
      </c>
      <c r="H43" s="63">
        <v>113.976322706</v>
      </c>
      <c r="I43" s="63">
        <v>287.254784148</v>
      </c>
      <c r="J43" s="63">
        <v>261.810308971</v>
      </c>
      <c r="K43" s="63">
        <v>0</v>
      </c>
      <c r="L43" s="63">
        <v>0</v>
      </c>
      <c r="M43" s="63">
        <v>0</v>
      </c>
      <c r="N43" s="63">
        <f t="shared" si="1"/>
        <v>1469.2148756959998</v>
      </c>
      <c r="O43" s="12"/>
      <c r="P43" s="12"/>
      <c r="Q43" s="12"/>
      <c r="R43" s="115"/>
    </row>
    <row r="44" spans="1:16" s="27" customFormat="1" ht="12.75" customHeight="1" hidden="1">
      <c r="A44" s="43" t="s">
        <v>47</v>
      </c>
      <c r="B44" s="62">
        <v>22.619127432000003</v>
      </c>
      <c r="C44" s="62">
        <v>8.966513592</v>
      </c>
      <c r="D44" s="63">
        <v>3.792789432</v>
      </c>
      <c r="E44" s="63">
        <v>5.292641871</v>
      </c>
      <c r="F44" s="63">
        <v>46.369238943</v>
      </c>
      <c r="G44" s="63">
        <v>10.692417328</v>
      </c>
      <c r="H44" s="63">
        <v>27.568444527</v>
      </c>
      <c r="I44" s="63">
        <v>9.035961112999999</v>
      </c>
      <c r="J44" s="63">
        <v>3.877799845</v>
      </c>
      <c r="K44" s="63">
        <v>0</v>
      </c>
      <c r="L44" s="63">
        <v>0</v>
      </c>
      <c r="M44" s="63">
        <v>0</v>
      </c>
      <c r="N44" s="63">
        <f t="shared" si="1"/>
        <v>138.214934083</v>
      </c>
      <c r="O44" s="12"/>
      <c r="P44" s="12"/>
    </row>
    <row r="45" spans="1:16" s="27" customFormat="1" ht="12.75" customHeight="1" hidden="1">
      <c r="A45" s="14" t="s">
        <v>3</v>
      </c>
      <c r="B45" s="62">
        <v>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7">
        <v>498.5077138440001</v>
      </c>
      <c r="E46" s="15">
        <v>358.43382038799996</v>
      </c>
      <c r="F46" s="63">
        <v>479.885439587</v>
      </c>
      <c r="G46" s="63">
        <v>363.796531583</v>
      </c>
      <c r="H46" s="63">
        <v>377.14054981</v>
      </c>
      <c r="I46" s="63">
        <v>356.06154876799997</v>
      </c>
      <c r="J46" s="63">
        <v>313.949313737</v>
      </c>
      <c r="K46" s="63">
        <v>0</v>
      </c>
      <c r="L46" s="63">
        <v>0</v>
      </c>
      <c r="M46" s="63">
        <v>0</v>
      </c>
      <c r="N46" s="63">
        <f t="shared" si="1"/>
        <v>3470.043033481</v>
      </c>
      <c r="O46" s="12"/>
      <c r="P46" s="12"/>
    </row>
    <row r="47" spans="1:16" s="27" customFormat="1" ht="12.75" customHeight="1" hidden="1">
      <c r="A47" s="14" t="s">
        <v>51</v>
      </c>
      <c r="B47" s="62">
        <v>0</v>
      </c>
      <c r="C47" s="62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f t="shared" si="1"/>
        <v>0</v>
      </c>
      <c r="O47" s="12"/>
      <c r="P47" s="12"/>
    </row>
    <row r="48" spans="1:16" s="27" customFormat="1" ht="12.75" customHeight="1" hidden="1">
      <c r="A48" s="14" t="s">
        <v>52</v>
      </c>
      <c r="B48" s="62">
        <v>0</v>
      </c>
      <c r="C48" s="62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f t="shared" si="1"/>
        <v>0</v>
      </c>
      <c r="O48" s="12"/>
      <c r="P48" s="12"/>
    </row>
    <row r="49" spans="1:16" s="27" customFormat="1" ht="12.75" customHeight="1" hidden="1">
      <c r="A49" s="14" t="s">
        <v>53</v>
      </c>
      <c r="B49" s="62">
        <v>0</v>
      </c>
      <c r="C49" s="62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f t="shared" si="1"/>
        <v>0</v>
      </c>
      <c r="O49" s="12"/>
      <c r="P49" s="12"/>
    </row>
    <row r="50" spans="1:16" s="27" customFormat="1" ht="12.75" customHeight="1" hidden="1">
      <c r="A50" s="14" t="s">
        <v>81</v>
      </c>
      <c r="B50" s="62">
        <v>0.7196421759999999</v>
      </c>
      <c r="C50" s="62">
        <v>3.6075959699999998</v>
      </c>
      <c r="D50" s="63">
        <v>4.197473090000001</v>
      </c>
      <c r="E50" s="63">
        <v>4.446679570000001</v>
      </c>
      <c r="F50" s="63">
        <v>8.812616223</v>
      </c>
      <c r="G50" s="63">
        <v>3.657136337</v>
      </c>
      <c r="H50" s="63">
        <v>9.357493205</v>
      </c>
      <c r="I50" s="63">
        <v>3.067037045</v>
      </c>
      <c r="J50" s="63">
        <v>5.1329201730000005</v>
      </c>
      <c r="K50" s="63">
        <v>0</v>
      </c>
      <c r="L50" s="63">
        <v>0</v>
      </c>
      <c r="M50" s="63">
        <v>0</v>
      </c>
      <c r="N50" s="63">
        <f t="shared" si="1"/>
        <v>42.998593789000005</v>
      </c>
      <c r="O50" s="12"/>
      <c r="P50" s="12"/>
    </row>
    <row r="51" spans="1:16" s="27" customFormat="1" ht="12.75" customHeight="1" hidden="1">
      <c r="A51" s="14" t="s">
        <v>52</v>
      </c>
      <c r="B51" s="62">
        <v>0.7196421759999999</v>
      </c>
      <c r="C51" s="62">
        <v>3.6075959699999998</v>
      </c>
      <c r="D51" s="63">
        <v>4.197473090000001</v>
      </c>
      <c r="E51" s="63">
        <v>4.446679570000001</v>
      </c>
      <c r="F51" s="63">
        <v>8.812616223</v>
      </c>
      <c r="G51" s="63">
        <v>3.657136337</v>
      </c>
      <c r="H51" s="63">
        <v>5.032493205000001</v>
      </c>
      <c r="I51" s="63">
        <v>3.067037045</v>
      </c>
      <c r="J51" s="63">
        <v>5.1329201730000005</v>
      </c>
      <c r="K51" s="63">
        <v>0</v>
      </c>
      <c r="L51" s="63">
        <v>0</v>
      </c>
      <c r="M51" s="63">
        <v>0</v>
      </c>
      <c r="N51" s="63">
        <f t="shared" si="1"/>
        <v>38.67359378900001</v>
      </c>
      <c r="O51" s="12"/>
      <c r="P51" s="12"/>
    </row>
    <row r="52" spans="1:16" s="27" customFormat="1" ht="12.75" customHeight="1" hidden="1">
      <c r="A52" s="14" t="s">
        <v>53</v>
      </c>
      <c r="B52" s="62">
        <v>0</v>
      </c>
      <c r="C52" s="62">
        <v>0</v>
      </c>
      <c r="D52" s="63">
        <v>0</v>
      </c>
      <c r="E52" s="63">
        <v>0</v>
      </c>
      <c r="F52" s="63">
        <v>0</v>
      </c>
      <c r="G52" s="63">
        <v>0</v>
      </c>
      <c r="H52" s="63">
        <v>4.325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f t="shared" si="1"/>
        <v>4.325</v>
      </c>
      <c r="O52" s="12"/>
      <c r="P52" s="12"/>
    </row>
    <row r="53" spans="1:16" s="27" customFormat="1" ht="12.75" customHeight="1" hidden="1">
      <c r="A53" s="14" t="s">
        <v>82</v>
      </c>
      <c r="B53" s="62">
        <v>263.931647919</v>
      </c>
      <c r="C53" s="62">
        <v>454.009229699</v>
      </c>
      <c r="D53" s="63">
        <v>494.31024075400006</v>
      </c>
      <c r="E53" s="63">
        <v>353.98714081799994</v>
      </c>
      <c r="F53" s="63">
        <v>471.072823364</v>
      </c>
      <c r="G53" s="63">
        <v>360.139395246</v>
      </c>
      <c r="H53" s="63">
        <v>367.78305660499996</v>
      </c>
      <c r="I53" s="63">
        <v>352.99451172299996</v>
      </c>
      <c r="J53" s="63">
        <v>308.816393564</v>
      </c>
      <c r="K53" s="63">
        <v>0</v>
      </c>
      <c r="L53" s="63">
        <v>0</v>
      </c>
      <c r="M53" s="63">
        <v>0</v>
      </c>
      <c r="N53" s="63">
        <f t="shared" si="1"/>
        <v>3427.0444396919997</v>
      </c>
      <c r="O53" s="12"/>
      <c r="P53" s="12"/>
    </row>
    <row r="54" spans="1:16" s="27" customFormat="1" ht="12.75" customHeight="1" hidden="1">
      <c r="A54" s="14" t="s">
        <v>52</v>
      </c>
      <c r="B54" s="62">
        <v>169.117060885</v>
      </c>
      <c r="C54" s="62">
        <v>225.60132692699997</v>
      </c>
      <c r="D54" s="63">
        <v>276.79219692400005</v>
      </c>
      <c r="E54" s="63">
        <v>237.89888585699995</v>
      </c>
      <c r="F54" s="63">
        <v>284.943485042</v>
      </c>
      <c r="G54" s="63">
        <v>253.556288864</v>
      </c>
      <c r="H54" s="63">
        <v>247.88898621899997</v>
      </c>
      <c r="I54" s="63">
        <v>254.194962743</v>
      </c>
      <c r="J54" s="63">
        <v>226.283656508</v>
      </c>
      <c r="K54" s="63">
        <v>0</v>
      </c>
      <c r="L54" s="63">
        <v>0</v>
      </c>
      <c r="M54" s="63">
        <v>0</v>
      </c>
      <c r="N54" s="63">
        <f t="shared" si="1"/>
        <v>2176.2768499689996</v>
      </c>
      <c r="O54" s="12"/>
      <c r="P54" s="12"/>
    </row>
    <row r="55" spans="1:16" s="27" customFormat="1" ht="12.75" customHeight="1" hidden="1">
      <c r="A55" s="14" t="s">
        <v>53</v>
      </c>
      <c r="B55" s="62">
        <v>94.81458703400001</v>
      </c>
      <c r="C55" s="62">
        <v>228.407902772</v>
      </c>
      <c r="D55" s="63">
        <v>217.51804383</v>
      </c>
      <c r="E55" s="63">
        <v>116.088254961</v>
      </c>
      <c r="F55" s="63">
        <v>186.12933832199997</v>
      </c>
      <c r="G55" s="63">
        <v>106.583106382</v>
      </c>
      <c r="H55" s="63">
        <v>119.89407038600001</v>
      </c>
      <c r="I55" s="63">
        <v>98.79954898</v>
      </c>
      <c r="J55" s="63">
        <v>82.532737056</v>
      </c>
      <c r="K55" s="63">
        <v>0</v>
      </c>
      <c r="L55" s="63">
        <v>0</v>
      </c>
      <c r="M55" s="63">
        <v>0</v>
      </c>
      <c r="N55" s="63">
        <f t="shared" si="1"/>
        <v>1250.7675897230001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7">
        <v>396.32590138899997</v>
      </c>
      <c r="E56" s="15">
        <v>466.584760303</v>
      </c>
      <c r="F56" s="63">
        <v>472.26558760899997</v>
      </c>
      <c r="G56" s="63">
        <v>413.47083427100006</v>
      </c>
      <c r="H56" s="63">
        <v>473.000492946</v>
      </c>
      <c r="I56" s="63">
        <v>465.95867923299994</v>
      </c>
      <c r="J56" s="63">
        <v>492.797075</v>
      </c>
      <c r="K56" s="63">
        <v>0</v>
      </c>
      <c r="L56" s="63">
        <v>0</v>
      </c>
      <c r="M56" s="63">
        <v>0</v>
      </c>
      <c r="N56" s="63">
        <f t="shared" si="1"/>
        <v>4062.9596901060004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7">
        <v>199.999536216</v>
      </c>
      <c r="E57" s="15">
        <v>164.802450474</v>
      </c>
      <c r="F57" s="63">
        <v>180.50613366200002</v>
      </c>
      <c r="G57" s="63">
        <v>73.569474467</v>
      </c>
      <c r="H57" s="63">
        <v>153.775789388</v>
      </c>
      <c r="I57" s="63">
        <v>92.02672402700001</v>
      </c>
      <c r="J57" s="63">
        <v>146.135818217</v>
      </c>
      <c r="K57" s="63">
        <v>0</v>
      </c>
      <c r="L57" s="63">
        <v>0</v>
      </c>
      <c r="M57" s="63">
        <v>0</v>
      </c>
      <c r="N57" s="63">
        <f t="shared" si="1"/>
        <v>1093.571417233</v>
      </c>
      <c r="O57" s="12"/>
      <c r="P57" s="12"/>
    </row>
    <row r="58" spans="1:16" s="27" customFormat="1" ht="12.75" customHeight="1" hidden="1">
      <c r="A58" s="14" t="s">
        <v>54</v>
      </c>
      <c r="B58" s="62">
        <v>17.189973180000003</v>
      </c>
      <c r="C58" s="62">
        <v>19.051363505999998</v>
      </c>
      <c r="D58" s="63">
        <v>51.620016045999996</v>
      </c>
      <c r="E58" s="63">
        <v>33.041823857000004</v>
      </c>
      <c r="F58" s="63">
        <v>29.987448095000005</v>
      </c>
      <c r="G58" s="63">
        <v>45.289320512</v>
      </c>
      <c r="H58" s="63">
        <v>30.670920472999995</v>
      </c>
      <c r="I58" s="63">
        <v>39.10262663400001</v>
      </c>
      <c r="J58" s="63">
        <v>56.90564159099999</v>
      </c>
      <c r="K58" s="63">
        <v>0</v>
      </c>
      <c r="L58" s="63">
        <v>0</v>
      </c>
      <c r="M58" s="63">
        <v>0</v>
      </c>
      <c r="N58" s="63">
        <f t="shared" si="1"/>
        <v>322.859133894</v>
      </c>
      <c r="O58" s="12"/>
      <c r="P58" s="12"/>
    </row>
    <row r="59" spans="1:16" s="27" customFormat="1" ht="25.5" customHeight="1" hidden="1">
      <c r="A59" s="44" t="s">
        <v>55</v>
      </c>
      <c r="B59" s="62">
        <v>7.65</v>
      </c>
      <c r="C59" s="62">
        <v>5.35</v>
      </c>
      <c r="D59" s="63">
        <v>3</v>
      </c>
      <c r="E59" s="63">
        <v>7</v>
      </c>
      <c r="F59" s="63">
        <v>6</v>
      </c>
      <c r="G59" s="63">
        <v>11.5</v>
      </c>
      <c r="H59" s="63">
        <v>9.381232624</v>
      </c>
      <c r="I59" s="63">
        <v>6</v>
      </c>
      <c r="J59" s="63">
        <v>15</v>
      </c>
      <c r="K59" s="63">
        <v>0</v>
      </c>
      <c r="L59" s="63">
        <v>0</v>
      </c>
      <c r="M59" s="63">
        <v>0</v>
      </c>
      <c r="N59" s="63">
        <f t="shared" si="1"/>
        <v>70.881232624</v>
      </c>
      <c r="O59" s="12"/>
      <c r="P59" s="12"/>
    </row>
    <row r="60" spans="1:16" s="27" customFormat="1" ht="12.75" customHeight="1" hidden="1">
      <c r="A60" s="44" t="s">
        <v>56</v>
      </c>
      <c r="B60" s="62">
        <v>6.715792755000001</v>
      </c>
      <c r="C60" s="62">
        <v>8.114834467</v>
      </c>
      <c r="D60" s="63">
        <v>30.976821949999998</v>
      </c>
      <c r="E60" s="63">
        <v>16.094003035999997</v>
      </c>
      <c r="F60" s="63">
        <v>15.121874932999999</v>
      </c>
      <c r="G60" s="63">
        <v>26.081387822</v>
      </c>
      <c r="H60" s="63">
        <v>11.692616288000002</v>
      </c>
      <c r="I60" s="63">
        <v>22.300131461999996</v>
      </c>
      <c r="J60" s="63">
        <v>33.61668432</v>
      </c>
      <c r="K60" s="63">
        <v>0</v>
      </c>
      <c r="L60" s="63">
        <v>0</v>
      </c>
      <c r="M60" s="63">
        <v>0</v>
      </c>
      <c r="N60" s="63">
        <f t="shared" si="1"/>
        <v>170.71414703299996</v>
      </c>
      <c r="O60" s="12"/>
      <c r="P60" s="12"/>
    </row>
    <row r="61" spans="1:16" s="27" customFormat="1" ht="25.5" customHeight="1" hidden="1">
      <c r="A61" s="44" t="s">
        <v>57</v>
      </c>
      <c r="B61" s="62">
        <v>0.065</v>
      </c>
      <c r="C61" s="62">
        <v>0.324096225</v>
      </c>
      <c r="D61" s="63">
        <v>12.250098744999999</v>
      </c>
      <c r="E61" s="63">
        <v>5.190456541000001</v>
      </c>
      <c r="F61" s="63">
        <v>1.119955966</v>
      </c>
      <c r="G61" s="63">
        <v>0.051637189999999916</v>
      </c>
      <c r="H61" s="63">
        <v>0</v>
      </c>
      <c r="I61" s="63">
        <v>5.438592108000001</v>
      </c>
      <c r="J61" s="63">
        <v>2.8993247169999994</v>
      </c>
      <c r="K61" s="63">
        <v>0</v>
      </c>
      <c r="L61" s="63">
        <v>0</v>
      </c>
      <c r="M61" s="63">
        <v>0</v>
      </c>
      <c r="N61" s="63">
        <f t="shared" si="1"/>
        <v>27.339161492000002</v>
      </c>
      <c r="O61" s="12"/>
      <c r="P61" s="12"/>
    </row>
    <row r="62" spans="1:16" s="27" customFormat="1" ht="12.75" customHeight="1" hidden="1">
      <c r="A62" s="14" t="s">
        <v>58</v>
      </c>
      <c r="B62" s="62">
        <v>0.13312712899999998</v>
      </c>
      <c r="C62" s="62">
        <v>1.655179518</v>
      </c>
      <c r="D62" s="63">
        <v>3.105842055</v>
      </c>
      <c r="E62" s="63">
        <v>2.675110984</v>
      </c>
      <c r="F62" s="63">
        <v>4.893363900000001</v>
      </c>
      <c r="G62" s="63">
        <v>5.047042203999999</v>
      </c>
      <c r="H62" s="63">
        <v>7.494818265</v>
      </c>
      <c r="I62" s="63">
        <v>2.8116497679999997</v>
      </c>
      <c r="J62" s="63">
        <v>3.034719258</v>
      </c>
      <c r="K62" s="63">
        <v>0</v>
      </c>
      <c r="L62" s="63">
        <v>0</v>
      </c>
      <c r="M62" s="63">
        <v>0</v>
      </c>
      <c r="N62" s="63">
        <f t="shared" si="1"/>
        <v>30.850853080999997</v>
      </c>
      <c r="O62" s="12"/>
      <c r="P62" s="12"/>
    </row>
    <row r="63" spans="1:16" s="27" customFormat="1" ht="12.75" customHeight="1" hidden="1">
      <c r="A63" s="14" t="s">
        <v>59</v>
      </c>
      <c r="B63" s="62">
        <v>2.6260532960000003</v>
      </c>
      <c r="C63" s="62">
        <v>3.6072532959999997</v>
      </c>
      <c r="D63" s="63">
        <v>2.287253296</v>
      </c>
      <c r="E63" s="63">
        <v>2.0822532959999998</v>
      </c>
      <c r="F63" s="63">
        <v>2.8522532959999998</v>
      </c>
      <c r="G63" s="63">
        <v>2.609253296</v>
      </c>
      <c r="H63" s="63">
        <v>2.1022532959999998</v>
      </c>
      <c r="I63" s="63">
        <v>2.552253296</v>
      </c>
      <c r="J63" s="63">
        <v>2.3549132960000003</v>
      </c>
      <c r="K63" s="63">
        <v>0</v>
      </c>
      <c r="L63" s="63">
        <v>0</v>
      </c>
      <c r="M63" s="63">
        <v>0</v>
      </c>
      <c r="N63" s="63">
        <f t="shared" si="1"/>
        <v>23.073739663999998</v>
      </c>
      <c r="O63" s="12"/>
      <c r="P63" s="12"/>
    </row>
    <row r="64" spans="1:16" s="27" customFormat="1" ht="12.75" customHeight="1" hidden="1">
      <c r="A64" s="14" t="s">
        <v>85</v>
      </c>
      <c r="B64" s="62">
        <v>3.3744400799999994</v>
      </c>
      <c r="C64" s="62">
        <v>43.139714016</v>
      </c>
      <c r="D64" s="63">
        <v>148.37952017</v>
      </c>
      <c r="E64" s="63">
        <v>131.760626617</v>
      </c>
      <c r="F64" s="63">
        <v>150.518685567</v>
      </c>
      <c r="G64" s="63">
        <v>28.280153955</v>
      </c>
      <c r="H64" s="63">
        <v>123.104868915</v>
      </c>
      <c r="I64" s="63">
        <v>52.924097393000004</v>
      </c>
      <c r="J64" s="63">
        <v>89.230176626</v>
      </c>
      <c r="K64" s="63">
        <v>0</v>
      </c>
      <c r="L64" s="63">
        <v>0</v>
      </c>
      <c r="M64" s="63">
        <v>0</v>
      </c>
      <c r="N64" s="63">
        <f t="shared" si="1"/>
        <v>770.7122833390001</v>
      </c>
      <c r="O64" s="12"/>
      <c r="P64" s="12"/>
    </row>
    <row r="65" spans="1:16" s="27" customFormat="1" ht="12.75" customHeight="1" hidden="1">
      <c r="A65" s="14" t="s">
        <v>61</v>
      </c>
      <c r="B65" s="62">
        <v>3.3744400799999994</v>
      </c>
      <c r="C65" s="62">
        <v>43.139714016</v>
      </c>
      <c r="D65" s="63">
        <v>23.106098808</v>
      </c>
      <c r="E65" s="63">
        <v>31.601087728000003</v>
      </c>
      <c r="F65" s="63">
        <v>50.518685567</v>
      </c>
      <c r="G65" s="63">
        <v>28.280153955</v>
      </c>
      <c r="H65" s="63">
        <v>23.104868915</v>
      </c>
      <c r="I65" s="63">
        <v>52.924097393000004</v>
      </c>
      <c r="J65" s="63">
        <v>34.51487910000001</v>
      </c>
      <c r="K65" s="63">
        <v>0</v>
      </c>
      <c r="L65" s="63">
        <v>0</v>
      </c>
      <c r="M65" s="63">
        <v>0</v>
      </c>
      <c r="N65" s="63">
        <f t="shared" si="1"/>
        <v>290.56402556200004</v>
      </c>
      <c r="O65" s="12"/>
      <c r="P65" s="12"/>
    </row>
    <row r="66" spans="1:16" s="27" customFormat="1" ht="12.75" customHeight="1" hidden="1">
      <c r="A66" s="14" t="s">
        <v>62</v>
      </c>
      <c r="B66" s="62">
        <v>0</v>
      </c>
      <c r="C66" s="62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f t="shared" si="1"/>
        <v>0</v>
      </c>
      <c r="O66" s="12"/>
      <c r="P66" s="12"/>
    </row>
    <row r="67" spans="1:16" s="27" customFormat="1" ht="12.75" customHeight="1" hidden="1">
      <c r="A67" s="14" t="s">
        <v>63</v>
      </c>
      <c r="B67" s="62">
        <v>0</v>
      </c>
      <c r="C67" s="62">
        <v>0</v>
      </c>
      <c r="D67" s="63">
        <v>125.273421362</v>
      </c>
      <c r="E67" s="63">
        <v>100.159538889</v>
      </c>
      <c r="F67" s="63">
        <v>100</v>
      </c>
      <c r="G67" s="63">
        <v>0</v>
      </c>
      <c r="H67" s="63">
        <v>100</v>
      </c>
      <c r="I67" s="63">
        <v>0</v>
      </c>
      <c r="J67" s="63">
        <v>54.715297526</v>
      </c>
      <c r="K67" s="63">
        <v>0</v>
      </c>
      <c r="L67" s="63">
        <v>0</v>
      </c>
      <c r="M67" s="63">
        <v>0</v>
      </c>
      <c r="N67" s="63">
        <f t="shared" si="1"/>
        <v>480.148257777</v>
      </c>
      <c r="O67" s="12"/>
      <c r="P67" s="12"/>
    </row>
    <row r="68" spans="1:16" s="27" customFormat="1" ht="7.5" customHeight="1">
      <c r="A68" s="14"/>
      <c r="B68" s="62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7">
        <v>181.43697513400048</v>
      </c>
      <c r="G69" s="67">
        <v>21.427129755999886</v>
      </c>
      <c r="H69" s="67">
        <v>409.59186056300086</v>
      </c>
      <c r="I69" s="67">
        <v>-256.80335794400116</v>
      </c>
      <c r="J69" s="67">
        <v>193.98277283699963</v>
      </c>
      <c r="K69" s="67">
        <v>0</v>
      </c>
      <c r="L69" s="67">
        <v>0</v>
      </c>
      <c r="M69" s="67">
        <v>0</v>
      </c>
      <c r="N69" s="67">
        <f>+SUM(B69:M69)</f>
        <v>1138.0432206209998</v>
      </c>
      <c r="O69" s="12"/>
      <c r="P69" s="12"/>
    </row>
    <row r="70" spans="1:16" s="27" customFormat="1" ht="7.5" customHeight="1">
      <c r="A70" s="28"/>
      <c r="B70" s="68"/>
      <c r="C70" s="6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2"/>
      <c r="P70" s="12"/>
    </row>
    <row r="71" spans="1:18" s="12" customFormat="1" ht="6.75" customHeight="1">
      <c r="A71" s="28"/>
      <c r="B71" s="64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Q71" s="107"/>
      <c r="R71" s="107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1">
        <v>480.887290445</v>
      </c>
      <c r="G72" s="61">
        <v>455.52925106500004</v>
      </c>
      <c r="H72" s="61">
        <v>518.73203082</v>
      </c>
      <c r="I72" s="61">
        <v>759.3631067190001</v>
      </c>
      <c r="J72" s="61">
        <v>650.6027399840001</v>
      </c>
      <c r="K72" s="61">
        <v>0</v>
      </c>
      <c r="L72" s="61">
        <v>0</v>
      </c>
      <c r="M72" s="61">
        <v>0</v>
      </c>
      <c r="N72" s="61">
        <f>+SUM(B72:M72)</f>
        <v>4156.218669478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3">
        <v>479.380747499</v>
      </c>
      <c r="G73" s="63">
        <v>412.238891927</v>
      </c>
      <c r="H73" s="63">
        <v>517.501027182</v>
      </c>
      <c r="I73" s="63">
        <v>652.1039243890001</v>
      </c>
      <c r="J73" s="63">
        <v>594.0244624490001</v>
      </c>
      <c r="K73" s="63">
        <v>0</v>
      </c>
      <c r="L73" s="63">
        <v>0</v>
      </c>
      <c r="M73" s="63">
        <v>0</v>
      </c>
      <c r="N73" s="63">
        <f>+SUM(B73:M73)</f>
        <v>3883.2255406050003</v>
      </c>
      <c r="O73" s="12"/>
      <c r="P73" s="12"/>
      <c r="Q73" s="106"/>
      <c r="R73" s="106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3">
        <v>1.5065429460000002</v>
      </c>
      <c r="G74" s="63">
        <v>5.992160913</v>
      </c>
      <c r="H74" s="63">
        <v>1.231003638</v>
      </c>
      <c r="I74" s="63">
        <v>3.257344834</v>
      </c>
      <c r="J74" s="63">
        <v>1.436794811</v>
      </c>
      <c r="K74" s="63">
        <v>0</v>
      </c>
      <c r="L74" s="63">
        <v>0</v>
      </c>
      <c r="M74" s="63">
        <v>0</v>
      </c>
      <c r="N74" s="63">
        <f>+SUM(B74:M74)</f>
        <v>35.45264193</v>
      </c>
      <c r="O74" s="12"/>
      <c r="P74" s="12"/>
      <c r="Q74" s="105"/>
      <c r="R74" s="105"/>
    </row>
    <row r="75" spans="1:18" s="27" customFormat="1" ht="17.25" customHeight="1">
      <c r="A75" s="14" t="s">
        <v>89</v>
      </c>
      <c r="B75" s="62">
        <v>0</v>
      </c>
      <c r="C75" s="62">
        <v>0.27551874600000004</v>
      </c>
      <c r="D75" s="63">
        <v>40.823449752</v>
      </c>
      <c r="E75" s="63">
        <v>0</v>
      </c>
      <c r="F75" s="63">
        <v>0</v>
      </c>
      <c r="G75" s="63">
        <v>37.298198225</v>
      </c>
      <c r="H75" s="63">
        <v>0</v>
      </c>
      <c r="I75" s="63">
        <v>104.001837496</v>
      </c>
      <c r="J75" s="63">
        <v>55.141482724</v>
      </c>
      <c r="K75" s="63"/>
      <c r="L75" s="63"/>
      <c r="M75" s="63"/>
      <c r="N75" s="63">
        <f>+SUM(B75:M75)</f>
        <v>237.54048694300002</v>
      </c>
      <c r="O75" s="12"/>
      <c r="P75" s="12"/>
      <c r="Q75" s="106"/>
      <c r="R75" s="106"/>
    </row>
    <row r="76" spans="1:17" s="27" customFormat="1" ht="13.5">
      <c r="A76" s="33" t="s">
        <v>24</v>
      </c>
      <c r="B76" s="69">
        <v>387.0195625479996</v>
      </c>
      <c r="C76" s="69">
        <v>-182.3411990389998</v>
      </c>
      <c r="D76" s="69">
        <v>-927.2983317529995</v>
      </c>
      <c r="E76" s="69">
        <v>19.92355807399997</v>
      </c>
      <c r="F76" s="69">
        <v>-299.45031531099954</v>
      </c>
      <c r="G76" s="69">
        <v>-434.10212130900015</v>
      </c>
      <c r="H76" s="69">
        <v>-109.14017025699911</v>
      </c>
      <c r="I76" s="69">
        <v>-1016.1664646630013</v>
      </c>
      <c r="J76" s="69">
        <v>-456.61996714700047</v>
      </c>
      <c r="K76" s="69">
        <v>0</v>
      </c>
      <c r="L76" s="69">
        <v>0</v>
      </c>
      <c r="M76" s="69">
        <v>0</v>
      </c>
      <c r="N76" s="69">
        <f>+SUM(B76:M76)</f>
        <v>-3018.1754488570004</v>
      </c>
      <c r="O76" s="82"/>
      <c r="P76" s="12"/>
      <c r="Q76" s="12"/>
    </row>
    <row r="77" spans="1:16" s="27" customFormat="1" ht="5.25" customHeight="1">
      <c r="A77" s="14"/>
      <c r="B77" s="62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2"/>
      <c r="P77" s="12"/>
    </row>
    <row r="78" spans="1:16" s="27" customFormat="1" ht="12.75">
      <c r="A78" s="70" t="s">
        <v>25</v>
      </c>
      <c r="B78" s="62"/>
      <c r="C78" s="6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12"/>
      <c r="P78" s="12"/>
    </row>
    <row r="79" spans="1:16" s="27" customFormat="1" ht="10.5" customHeight="1">
      <c r="A79" s="12"/>
      <c r="B79" s="62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12"/>
      <c r="P79" s="12"/>
    </row>
    <row r="80" spans="1:16" s="16" customFormat="1" ht="12.75" outlineLevel="2">
      <c r="A80" s="12" t="s">
        <v>26</v>
      </c>
      <c r="B80" s="13">
        <v>252.04210729598248</v>
      </c>
      <c r="C80" s="13">
        <v>2945.4921108778226</v>
      </c>
      <c r="D80" s="13">
        <v>-351.6457761475146</v>
      </c>
      <c r="E80" s="13">
        <v>-203.1788181813353</v>
      </c>
      <c r="F80" s="61">
        <v>-216.71122772283232</v>
      </c>
      <c r="G80" s="61">
        <v>211.35731011599998</v>
      </c>
      <c r="H80" s="61">
        <v>198.86605243</v>
      </c>
      <c r="I80" s="61">
        <v>190.041686601</v>
      </c>
      <c r="J80" s="61">
        <v>49.546120220999995</v>
      </c>
      <c r="K80" s="61">
        <v>0</v>
      </c>
      <c r="L80" s="61">
        <v>0</v>
      </c>
      <c r="M80" s="61">
        <v>0</v>
      </c>
      <c r="N80" s="61">
        <f>+SUM(B80:M80)</f>
        <v>3075.8095654901226</v>
      </c>
      <c r="O80" s="12"/>
      <c r="P80" s="12"/>
    </row>
    <row r="81" spans="1:16" s="27" customFormat="1" ht="12.75">
      <c r="A81" s="14" t="s">
        <v>27</v>
      </c>
      <c r="B81" s="15">
        <v>252.04210729598248</v>
      </c>
      <c r="C81" s="15">
        <v>2945.4921108778226</v>
      </c>
      <c r="D81" s="15">
        <v>-351.6457761475146</v>
      </c>
      <c r="E81" s="15">
        <v>-203.1788181813353</v>
      </c>
      <c r="F81" s="63">
        <v>-216.71122772283232</v>
      </c>
      <c r="G81" s="63">
        <v>211.35731011599998</v>
      </c>
      <c r="H81" s="63">
        <v>198.86605243</v>
      </c>
      <c r="I81" s="63">
        <v>190.041686601</v>
      </c>
      <c r="J81" s="63">
        <v>49.546120220999995</v>
      </c>
      <c r="K81" s="63">
        <v>0</v>
      </c>
      <c r="L81" s="63">
        <v>0</v>
      </c>
      <c r="M81" s="63">
        <v>0</v>
      </c>
      <c r="N81" s="63">
        <f aca="true" t="shared" si="2" ref="N81:N92">+SUM(B81:M81)</f>
        <v>3075.8095654901226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504.4071876290001</v>
      </c>
      <c r="C83" s="13">
        <v>2746.5995475089994</v>
      </c>
      <c r="D83" s="13">
        <v>634.101100492</v>
      </c>
      <c r="E83" s="13">
        <v>-157.557437839</v>
      </c>
      <c r="F83" s="61">
        <v>54.101837845999995</v>
      </c>
      <c r="G83" s="61">
        <v>-132.29181037900003</v>
      </c>
      <c r="H83" s="61">
        <v>-39.55798748599999</v>
      </c>
      <c r="I83" s="61">
        <v>197.27383579900004</v>
      </c>
      <c r="J83" s="61">
        <v>98.43377404399999</v>
      </c>
      <c r="K83" s="61">
        <v>0</v>
      </c>
      <c r="L83" s="61">
        <v>0</v>
      </c>
      <c r="M83" s="61">
        <v>0</v>
      </c>
      <c r="N83" s="61">
        <f t="shared" si="2"/>
        <v>3905.510047614999</v>
      </c>
      <c r="O83" s="12"/>
      <c r="P83" s="12"/>
    </row>
    <row r="84" spans="1:16" s="27" customFormat="1" ht="12.75">
      <c r="A84" s="14" t="s">
        <v>27</v>
      </c>
      <c r="B84" s="15">
        <v>463.8000124570001</v>
      </c>
      <c r="C84" s="15">
        <v>-303.4704544690001</v>
      </c>
      <c r="D84" s="15">
        <v>430.086302453</v>
      </c>
      <c r="E84" s="15">
        <v>-175.904207278</v>
      </c>
      <c r="F84" s="63">
        <v>288.45682457</v>
      </c>
      <c r="G84" s="63">
        <v>-183.89066028000002</v>
      </c>
      <c r="H84" s="63">
        <v>-31.99784742299999</v>
      </c>
      <c r="I84" s="63">
        <v>-49.996706696000004</v>
      </c>
      <c r="J84" s="63">
        <v>-33.354338936000005</v>
      </c>
      <c r="K84" s="63">
        <v>0</v>
      </c>
      <c r="L84" s="63">
        <v>0</v>
      </c>
      <c r="M84" s="63">
        <v>0</v>
      </c>
      <c r="N84" s="63">
        <f t="shared" si="2"/>
        <v>403.7289243979999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3">
        <v>-234.35498672399999</v>
      </c>
      <c r="G85" s="63">
        <v>51.59884990100001</v>
      </c>
      <c r="H85" s="63">
        <v>-7.560140062999999</v>
      </c>
      <c r="I85" s="63">
        <v>247.27054249500003</v>
      </c>
      <c r="J85" s="63">
        <v>131.78811298</v>
      </c>
      <c r="K85" s="63">
        <v>0</v>
      </c>
      <c r="L85" s="63">
        <v>0</v>
      </c>
      <c r="M85" s="63">
        <v>0</v>
      </c>
      <c r="N85" s="63">
        <f t="shared" si="2"/>
        <v>3501.781123217</v>
      </c>
      <c r="O85" s="12"/>
      <c r="P85" s="12"/>
    </row>
    <row r="86" spans="1:16" s="27" customFormat="1" ht="6" customHeight="1">
      <c r="A86" s="14"/>
      <c r="B86" s="62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12"/>
      <c r="P86" s="12"/>
    </row>
    <row r="87" spans="1:14" s="12" customFormat="1" ht="12.75">
      <c r="A87" s="12" t="s">
        <v>30</v>
      </c>
      <c r="B87" s="13">
        <v>577.8000124570001</v>
      </c>
      <c r="C87" s="13">
        <v>-358.4704544690001</v>
      </c>
      <c r="D87" s="13">
        <v>396.46630245299997</v>
      </c>
      <c r="E87" s="13">
        <v>-255.51881386300002</v>
      </c>
      <c r="F87" s="61">
        <v>330.82682457000004</v>
      </c>
      <c r="G87" s="61">
        <v>-183.50073962800002</v>
      </c>
      <c r="H87" s="61">
        <v>55.26525281599999</v>
      </c>
      <c r="I87" s="61">
        <v>-98.996706696</v>
      </c>
      <c r="J87" s="61">
        <v>-17.290223005</v>
      </c>
      <c r="K87" s="61">
        <v>0</v>
      </c>
      <c r="L87" s="61">
        <v>0</v>
      </c>
      <c r="M87" s="61">
        <v>0</v>
      </c>
      <c r="N87" s="61">
        <f t="shared" si="2"/>
        <v>446.5814546350001</v>
      </c>
    </row>
    <row r="88" spans="1:16" s="36" customFormat="1" ht="12.75">
      <c r="A88" s="14" t="s">
        <v>31</v>
      </c>
      <c r="B88" s="77">
        <v>1099.6746223540001</v>
      </c>
      <c r="C88" s="77">
        <v>293.40019685299995</v>
      </c>
      <c r="D88" s="77">
        <v>414.778935512</v>
      </c>
      <c r="E88" s="77">
        <v>-230.11766243600002</v>
      </c>
      <c r="F88" s="63">
        <v>344.23864287500004</v>
      </c>
      <c r="G88" s="63">
        <v>-169.757139679</v>
      </c>
      <c r="H88" s="63">
        <v>68.779411121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f t="shared" si="2"/>
        <v>1820.9970066</v>
      </c>
      <c r="O88" s="12"/>
      <c r="P88" s="12"/>
    </row>
    <row r="89" spans="1:16" s="36" customFormat="1" ht="12.75">
      <c r="A89" s="14" t="s">
        <v>32</v>
      </c>
      <c r="B89" s="77">
        <v>521.874609897</v>
      </c>
      <c r="C89" s="77">
        <v>651.8706513220001</v>
      </c>
      <c r="D89" s="77">
        <v>18.312633059</v>
      </c>
      <c r="E89" s="77">
        <v>25.401151427000002</v>
      </c>
      <c r="F89" s="63">
        <v>13.411818305</v>
      </c>
      <c r="G89" s="63">
        <v>13.743599949000002</v>
      </c>
      <c r="H89" s="63">
        <v>13.514158305</v>
      </c>
      <c r="I89" s="63">
        <v>98.996706696</v>
      </c>
      <c r="J89" s="63">
        <v>17.290223005</v>
      </c>
      <c r="K89" s="63">
        <v>0</v>
      </c>
      <c r="L89" s="63">
        <v>0</v>
      </c>
      <c r="M89" s="63">
        <v>0</v>
      </c>
      <c r="N89" s="63">
        <f t="shared" si="2"/>
        <v>1374.415551965</v>
      </c>
      <c r="O89" s="12"/>
      <c r="P89" s="12"/>
    </row>
    <row r="90" spans="2:16" s="36" customFormat="1" ht="6.75" customHeight="1">
      <c r="B90" s="77"/>
      <c r="C90" s="77"/>
      <c r="D90" s="77"/>
      <c r="E90" s="77"/>
      <c r="F90" s="72"/>
      <c r="G90" s="72"/>
      <c r="H90" s="72"/>
      <c r="I90" s="72"/>
      <c r="J90" s="72"/>
      <c r="K90" s="72"/>
      <c r="L90" s="72"/>
      <c r="M90" s="72"/>
      <c r="N90" s="72"/>
      <c r="O90" s="12"/>
      <c r="P90" s="12"/>
    </row>
    <row r="91" spans="1:16" s="36" customFormat="1" ht="12.75">
      <c r="A91" s="12" t="s">
        <v>33</v>
      </c>
      <c r="B91" s="79">
        <v>253.01540406498248</v>
      </c>
      <c r="C91" s="79">
        <v>2955.4842767598225</v>
      </c>
      <c r="D91" s="79">
        <v>-349.9457808855146</v>
      </c>
      <c r="E91" s="79">
        <v>-201.1075117723353</v>
      </c>
      <c r="F91" s="61">
        <v>-215.22453470783233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f t="shared" si="2"/>
        <v>2442.221853459123</v>
      </c>
      <c r="O91" s="12"/>
      <c r="P91" s="12"/>
    </row>
    <row r="92" spans="1:16" s="36" customFormat="1" ht="12.75">
      <c r="A92" s="14" t="s">
        <v>83</v>
      </c>
      <c r="B92" s="77">
        <v>253.01540406498248</v>
      </c>
      <c r="C92" s="77">
        <v>2955.4842767598225</v>
      </c>
      <c r="D92" s="77">
        <v>-349.9457808855146</v>
      </c>
      <c r="E92" s="77">
        <v>-201.1075117723353</v>
      </c>
      <c r="F92" s="63">
        <v>-215.22453470783233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f t="shared" si="2"/>
        <v>2442.221853459123</v>
      </c>
      <c r="O92" s="12"/>
      <c r="P92" s="12"/>
    </row>
    <row r="93" spans="2:16" s="36" customFormat="1" ht="7.5" customHeight="1" hidden="1">
      <c r="B93" s="77"/>
      <c r="C93" s="77"/>
      <c r="D93" s="77"/>
      <c r="E93" s="77"/>
      <c r="F93" s="72"/>
      <c r="G93" s="72"/>
      <c r="H93" s="72"/>
      <c r="I93" s="72"/>
      <c r="J93" s="72"/>
      <c r="K93" s="72"/>
      <c r="L93" s="72"/>
      <c r="M93" s="72"/>
      <c r="N93" s="72"/>
      <c r="O93" s="12"/>
      <c r="P93" s="12"/>
    </row>
    <row r="94" spans="1:16" s="36" customFormat="1" ht="12.75" hidden="1">
      <c r="A94" s="12" t="s">
        <v>34</v>
      </c>
      <c r="B94" s="79">
        <v>639.3846428810173</v>
      </c>
      <c r="C94" s="79">
        <v>-381.2337624078232</v>
      </c>
      <c r="D94" s="79">
        <v>58.44854488651515</v>
      </c>
      <c r="E94" s="79">
        <v>65.54493841633527</v>
      </c>
      <c r="F94" s="61">
        <v>-28.637249742167228</v>
      </c>
      <c r="G94" s="61">
        <v>-777.7512418040002</v>
      </c>
      <c r="H94" s="61">
        <v>-347.5642101729991</v>
      </c>
      <c r="I94" s="61">
        <v>-1008.9343154650013</v>
      </c>
      <c r="J94" s="61">
        <v>-407.73231332400053</v>
      </c>
      <c r="K94" s="61">
        <v>0</v>
      </c>
      <c r="L94" s="61">
        <v>0</v>
      </c>
      <c r="M94" s="61">
        <v>0</v>
      </c>
      <c r="N94" s="61">
        <f>+SUM(B94:M94)</f>
        <v>-2188.474966732124</v>
      </c>
      <c r="O94" s="12"/>
      <c r="P94" s="12"/>
    </row>
    <row r="95" spans="6:9" ht="14.25">
      <c r="F95" s="21"/>
      <c r="I95" s="73"/>
    </row>
    <row r="96" spans="1:9" ht="15">
      <c r="A96" s="4" t="s">
        <v>92</v>
      </c>
      <c r="F96" s="21"/>
      <c r="I96" s="73"/>
    </row>
    <row r="97" spans="1:6" ht="15">
      <c r="A97" s="45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2019-08-09T11:44:16Z</cp:lastPrinted>
  <dcterms:created xsi:type="dcterms:W3CDTF">1998-08-06T20:23:21Z</dcterms:created>
  <dcterms:modified xsi:type="dcterms:W3CDTF">2019-10-01T12:08:44Z</dcterms:modified>
  <cp:category/>
  <cp:version/>
  <cp:contentType/>
  <cp:contentStatus/>
</cp:coreProperties>
</file>