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55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  <definedName name="_xlnm.Print_Area" localSheetId="0">'1'!$A$1:$H$97</definedName>
  </definedNames>
  <calcPr fullCalcOnLoad="1"/>
</workbook>
</file>

<file path=xl/sharedStrings.xml><?xml version="1.0" encoding="utf-8"?>
<sst xmlns="http://schemas.openxmlformats.org/spreadsheetml/2006/main" count="180" uniqueCount="93">
  <si>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</si>
  <si>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</si>
  <si>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</si>
  <si>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</si>
  <si>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</si>
  <si>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</si>
  <si>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</si>
  <si>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</si>
  <si>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</si>
  <si>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</si>
  <si>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</si>
  <si>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</si>
  <si>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</si>
  <si>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</si>
  <si>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</si>
  <si>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</si>
  <si>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</si>
  <si>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</si>
  <si>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</si>
  <si>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</si>
  <si>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</si>
  <si>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</si>
  <si>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</si>
  <si>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</si>
  <si>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</si>
  <si>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</si>
  <si>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</si>
  <si>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</si>
  <si>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</si>
  <si>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</si>
  <si>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</si>
  <si>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</si>
  <si>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</si>
  <si>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</si>
  <si>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</si>
  <si>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</si>
  <si>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</si>
  <si>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</si>
  <si>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</si>
  <si>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</si>
  <si>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</si>
  <si>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</si>
  <si>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</si>
  <si>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</si>
  <si>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</si>
  <si>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</si>
  <si>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</si>
  <si>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</si>
  <si>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</si>
  <si>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</si>
  <si>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</si>
  <si>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</si>
  <si>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</si>
  <si>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</si>
  <si>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</si>
  <si>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</si>
  <si>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</si>
  <si>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</si>
  <si>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</si>
  <si>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</si>
  <si>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</si>
  <si>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</si>
  <si>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</si>
  <si>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</si>
  <si>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</si>
  <si>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</si>
  <si>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</si>
  <si>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Ingresos tributarios</t>
  </si>
  <si>
    <t>Presupuesto
Ajustado
2019</t>
  </si>
  <si>
    <t>Modalidad llave en mano</t>
  </si>
  <si>
    <t>Presupuesto
Ajustado
2020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</si>
  <si>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</si>
  <si>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</si>
  <si>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</si>
  <si>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</si>
  <si>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</si>
  <si>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</si>
  <si>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</si>
  <si>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</si>
  <si>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</si>
  <si>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</si>
  <si>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</si>
  <si>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</si>
  <si>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</si>
  <si>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</si>
  <si>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De organismos internacionales</t>
  </si>
  <si>
    <t xml:space="preserve">       De otras unidades del gobierno general</t>
  </si>
  <si>
    <t xml:space="preserve">     Capital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</si>
  <si>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</si>
  <si>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</si>
  <si>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>1 Ingresos Tributarios del mes de Marzo serán distribuidos posteriormente</t>
  </si>
  <si>
    <t>Ejecución
Marzo
2019</t>
  </si>
  <si>
    <t>Ejecución
Marzo
2020</t>
  </si>
</sst>
</file>

<file path=xl/styles.xml><?xml version="1.0" encoding="utf-8"?>
<styleSheet xmlns="http://schemas.openxmlformats.org/spreadsheetml/2006/main">
  <numFmts count="23">
    <numFmt numFmtId="5" formatCode="&quot;₲&quot;\ #,##0_);\(&quot;₲&quot;\ #,##0\)"/>
    <numFmt numFmtId="6" formatCode="&quot;₲&quot;\ #,##0_);[Red]\(&quot;₲&quot;\ #,##0\)"/>
    <numFmt numFmtId="7" formatCode="&quot;₲&quot;\ #,##0.00_);\(&quot;₲&quot;\ #,##0.00\)"/>
    <numFmt numFmtId="8" formatCode="&quot;₲&quot;\ #,##0.00_);[Red]\(&quot;₲&quot;\ #,##0.00\)"/>
    <numFmt numFmtId="42" formatCode="_(&quot;₲&quot;\ * #,##0_);_(&quot;₲&quot;\ * \(#,##0\);_(&quot;₲&quot;\ * &quot;-&quot;_);_(@_)"/>
    <numFmt numFmtId="41" formatCode="_(* #,##0_);_(* \(#,##0\);_(* &quot;-&quot;_);_(@_)"/>
    <numFmt numFmtId="44" formatCode="_(&quot;₲&quot;\ * #,##0.00_);_(&quot;₲&quot;\ * \(#,##0.00\);_(&quot;₲&quot;\ * &quot;-&quot;??_);_(@_)"/>
    <numFmt numFmtId="43" formatCode="_(* #,##0.00_);_(* \(#,##0.00\);_(* &quot;-&quot;??_);_(@_)"/>
    <numFmt numFmtId="179" formatCode="_-* #,##0.00\ _€_-;\-* #,##0.00\ _€_-;_-* &quot;-&quot;??\ _€_-;_-@_-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.0"/>
    <numFmt numFmtId="191" formatCode="###,##0.0;\(###,##0.0\)"/>
    <numFmt numFmtId="192" formatCode="#,##0.0;\(#,##0.0\)"/>
    <numFmt numFmtId="193" formatCode="0.0%"/>
    <numFmt numFmtId="206" formatCode="#,##0.000"/>
    <numFmt numFmtId="223" formatCode="#,##0.000000"/>
    <numFmt numFmtId="224" formatCode="#,##0.0000000"/>
    <numFmt numFmtId="225" formatCode="#,##0.00000000"/>
    <numFmt numFmtId="226" formatCode="#,##0.000000000"/>
    <numFmt numFmtId="227" formatCode="[$-409]mmm\-yy;@"/>
  </numFmts>
  <fonts count="63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sz val="10"/>
      <name val="Times New Roman CE"/>
      <family val="0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189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9" fontId="50" fillId="0" borderId="0" applyFont="0" applyFill="0" applyBorder="0" applyAlignment="0" applyProtection="0"/>
    <xf numFmtId="188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227" fontId="40" fillId="0" borderId="0">
      <alignment/>
      <protection/>
    </xf>
    <xf numFmtId="3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8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0" fontId="0" fillId="0" borderId="0" xfId="0" applyNumberFormat="1" applyAlignment="1" applyProtection="1">
      <alignment/>
      <protection/>
    </xf>
    <xf numFmtId="3" fontId="6" fillId="0" borderId="0" xfId="58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8" applyFont="1" applyFill="1" applyAlignment="1">
      <alignment horizontal="center"/>
    </xf>
    <xf numFmtId="192" fontId="4" fillId="0" borderId="0" xfId="58" applyNumberFormat="1" applyFont="1" applyFill="1" applyAlignment="1">
      <alignment/>
    </xf>
    <xf numFmtId="3" fontId="1" fillId="0" borderId="0" xfId="58" applyFont="1" applyFill="1" applyAlignment="1">
      <alignment/>
    </xf>
    <xf numFmtId="192" fontId="1" fillId="0" borderId="0" xfId="58" applyNumberFormat="1" applyFont="1" applyFill="1" applyAlignment="1">
      <alignment/>
    </xf>
    <xf numFmtId="3" fontId="5" fillId="0" borderId="0" xfId="58" applyFont="1" applyFill="1" applyAlignment="1">
      <alignment horizontal="left" indent="2"/>
    </xf>
    <xf numFmtId="192" fontId="5" fillId="0" borderId="0" xfId="58" applyNumberFormat="1" applyFont="1" applyFill="1" applyAlignment="1">
      <alignment horizontal="right"/>
    </xf>
    <xf numFmtId="3" fontId="5" fillId="0" borderId="0" xfId="58" applyFont="1" applyFill="1" applyAlignment="1">
      <alignment/>
    </xf>
    <xf numFmtId="3" fontId="5" fillId="0" borderId="0" xfId="58" applyFont="1" applyFill="1" applyBorder="1" applyAlignment="1">
      <alignment horizontal="left" indent="2"/>
    </xf>
    <xf numFmtId="192" fontId="5" fillId="0" borderId="0" xfId="58" applyNumberFormat="1" applyFont="1" applyFill="1" applyBorder="1" applyAlignment="1">
      <alignment horizontal="right"/>
    </xf>
    <xf numFmtId="192" fontId="3" fillId="0" borderId="0" xfId="58" applyNumberFormat="1" applyFont="1" applyFill="1" applyAlignment="1">
      <alignment horizontal="right"/>
    </xf>
    <xf numFmtId="192" fontId="1" fillId="0" borderId="0" xfId="58" applyNumberFormat="1" applyFont="1" applyFill="1" applyAlignment="1">
      <alignment horizontal="right"/>
    </xf>
    <xf numFmtId="192" fontId="1" fillId="0" borderId="10" xfId="58" applyNumberFormat="1" applyFont="1" applyFill="1" applyBorder="1" applyAlignment="1">
      <alignment horizontal="right"/>
    </xf>
    <xf numFmtId="4" fontId="4" fillId="0" borderId="0" xfId="58" applyNumberFormat="1" applyFont="1" applyFill="1" applyAlignment="1">
      <alignment horizontal="center"/>
    </xf>
    <xf numFmtId="4" fontId="1" fillId="0" borderId="0" xfId="58" applyNumberFormat="1" applyFont="1" applyFill="1" applyAlignment="1">
      <alignment horizontal="center"/>
    </xf>
    <xf numFmtId="4" fontId="5" fillId="0" borderId="0" xfId="58" applyNumberFormat="1" applyFont="1" applyFill="1" applyAlignment="1">
      <alignment horizontal="center"/>
    </xf>
    <xf numFmtId="4" fontId="5" fillId="0" borderId="0" xfId="58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8" applyFont="1" applyFill="1" applyBorder="1" applyAlignment="1">
      <alignment/>
    </xf>
    <xf numFmtId="192" fontId="4" fillId="0" borderId="0" xfId="58" applyNumberFormat="1" applyFont="1" applyFill="1" applyBorder="1" applyAlignment="1">
      <alignment/>
    </xf>
    <xf numFmtId="4" fontId="4" fillId="0" borderId="0" xfId="58" applyNumberFormat="1" applyFont="1" applyFill="1" applyBorder="1" applyAlignment="1">
      <alignment horizontal="center"/>
    </xf>
    <xf numFmtId="3" fontId="14" fillId="0" borderId="0" xfId="58" applyFont="1" applyFill="1" applyBorder="1" applyAlignment="1">
      <alignment/>
    </xf>
    <xf numFmtId="4" fontId="14" fillId="0" borderId="0" xfId="58" applyNumberFormat="1" applyFont="1" applyFill="1" applyBorder="1" applyAlignment="1">
      <alignment horizontal="center"/>
    </xf>
    <xf numFmtId="3" fontId="4" fillId="0" borderId="0" xfId="58" applyFont="1" applyFill="1" applyBorder="1" applyAlignment="1">
      <alignment vertical="center" wrapText="1"/>
    </xf>
    <xf numFmtId="4" fontId="4" fillId="0" borderId="0" xfId="58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91" fontId="4" fillId="0" borderId="0" xfId="58" applyNumberFormat="1" applyFont="1" applyFill="1" applyAlignment="1">
      <alignment horizontal="center"/>
    </xf>
    <xf numFmtId="191" fontId="1" fillId="0" borderId="0" xfId="58" applyNumberFormat="1" applyFont="1" applyFill="1" applyAlignment="1">
      <alignment horizontal="center"/>
    </xf>
    <xf numFmtId="191" fontId="5" fillId="0" borderId="0" xfId="58" applyNumberFormat="1" applyFont="1" applyFill="1" applyAlignment="1">
      <alignment horizontal="center"/>
    </xf>
    <xf numFmtId="191" fontId="4" fillId="0" borderId="0" xfId="58" applyNumberFormat="1" applyFont="1" applyFill="1" applyBorder="1" applyAlignment="1">
      <alignment horizontal="center"/>
    </xf>
    <xf numFmtId="191" fontId="4" fillId="0" borderId="0" xfId="58" applyNumberFormat="1" applyFont="1" applyFill="1" applyBorder="1" applyAlignment="1">
      <alignment horizontal="center" vertical="center" wrapText="1"/>
    </xf>
    <xf numFmtId="3" fontId="1" fillId="33" borderId="0" xfId="0" applyFont="1" applyFill="1" applyAlignment="1">
      <alignment/>
    </xf>
    <xf numFmtId="4" fontId="4" fillId="0" borderId="0" xfId="58" applyNumberFormat="1" applyFont="1" applyFill="1" applyAlignment="1">
      <alignment/>
    </xf>
    <xf numFmtId="4" fontId="1" fillId="0" borderId="0" xfId="58" applyNumberFormat="1" applyFont="1" applyFill="1" applyAlignment="1">
      <alignment/>
    </xf>
    <xf numFmtId="4" fontId="5" fillId="0" borderId="0" xfId="58" applyNumberFormat="1" applyFont="1" applyFill="1" applyAlignment="1">
      <alignment/>
    </xf>
    <xf numFmtId="4" fontId="4" fillId="0" borderId="0" xfId="58" applyNumberFormat="1" applyFont="1" applyFill="1" applyBorder="1" applyAlignment="1">
      <alignment/>
    </xf>
    <xf numFmtId="4" fontId="5" fillId="0" borderId="0" xfId="58" applyNumberFormat="1" applyFont="1" applyFill="1" applyBorder="1" applyAlignment="1">
      <alignment/>
    </xf>
    <xf numFmtId="4" fontId="14" fillId="0" borderId="0" xfId="58" applyNumberFormat="1" applyFont="1" applyFill="1" applyBorder="1" applyAlignment="1">
      <alignment/>
    </xf>
    <xf numFmtId="4" fontId="14" fillId="0" borderId="10" xfId="58" applyNumberFormat="1" applyFont="1" applyFill="1" applyBorder="1" applyAlignment="1">
      <alignment/>
    </xf>
    <xf numFmtId="4" fontId="4" fillId="0" borderId="0" xfId="58" applyNumberFormat="1" applyFont="1" applyFill="1" applyBorder="1" applyAlignment="1">
      <alignment vertical="center" wrapText="1"/>
    </xf>
    <xf numFmtId="192" fontId="5" fillId="0" borderId="0" xfId="58" applyNumberFormat="1" applyFont="1" applyFill="1" applyAlignment="1">
      <alignment/>
    </xf>
    <xf numFmtId="192" fontId="1" fillId="0" borderId="0" xfId="58" applyNumberFormat="1" applyFont="1" applyFill="1" applyAlignment="1">
      <alignment/>
    </xf>
    <xf numFmtId="192" fontId="58" fillId="0" borderId="0" xfId="0" applyNumberFormat="1" applyFont="1" applyAlignment="1" applyProtection="1">
      <alignment/>
      <protection/>
    </xf>
    <xf numFmtId="192" fontId="1" fillId="0" borderId="0" xfId="0" applyNumberFormat="1" applyFont="1" applyAlignment="1" applyProtection="1">
      <alignment/>
      <protection/>
    </xf>
    <xf numFmtId="190" fontId="5" fillId="0" borderId="0" xfId="58" applyNumberFormat="1" applyFont="1" applyFill="1" applyAlignment="1">
      <alignment horizontal="center"/>
    </xf>
    <xf numFmtId="190" fontId="5" fillId="0" borderId="0" xfId="58" applyNumberFormat="1" applyFont="1" applyFill="1" applyBorder="1" applyAlignment="1">
      <alignment horizontal="center"/>
    </xf>
    <xf numFmtId="0" fontId="0" fillId="0" borderId="0" xfId="0" applyNumberFormat="1" applyBorder="1" applyAlignment="1" applyProtection="1">
      <alignment/>
      <protection/>
    </xf>
    <xf numFmtId="192" fontId="1" fillId="0" borderId="0" xfId="58" applyNumberFormat="1" applyFont="1" applyFill="1" applyAlignment="1">
      <alignment horizontal="center"/>
    </xf>
    <xf numFmtId="192" fontId="58" fillId="0" borderId="0" xfId="0" applyNumberFormat="1" applyFont="1" applyAlignment="1" applyProtection="1">
      <alignment horizontal="center"/>
      <protection/>
    </xf>
    <xf numFmtId="192" fontId="1" fillId="0" borderId="0" xfId="0" applyNumberFormat="1" applyFont="1" applyAlignment="1" applyProtection="1">
      <alignment horizontal="center"/>
      <protection/>
    </xf>
    <xf numFmtId="192" fontId="58" fillId="0" borderId="0" xfId="0" applyNumberFormat="1" applyFont="1" applyFill="1" applyAlignment="1" applyProtection="1">
      <alignment/>
      <protection/>
    </xf>
    <xf numFmtId="192" fontId="58" fillId="0" borderId="0" xfId="0" applyNumberFormat="1" applyFont="1" applyFill="1" applyAlignment="1" applyProtection="1">
      <alignment/>
      <protection/>
    </xf>
    <xf numFmtId="192" fontId="1" fillId="0" borderId="0" xfId="0" applyNumberFormat="1" applyFont="1" applyFill="1" applyAlignment="1" applyProtection="1">
      <alignment/>
      <protection/>
    </xf>
    <xf numFmtId="192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3" fontId="1" fillId="0" borderId="0" xfId="58" applyFont="1" applyFill="1" applyBorder="1" applyAlignment="1">
      <alignment/>
    </xf>
    <xf numFmtId="3" fontId="5" fillId="0" borderId="0" xfId="58" applyFont="1" applyFill="1" applyBorder="1" applyAlignment="1">
      <alignment horizontal="left" indent="5"/>
    </xf>
    <xf numFmtId="3" fontId="5" fillId="0" borderId="0" xfId="58" applyFont="1" applyFill="1" applyBorder="1" applyAlignment="1">
      <alignment horizontal="left" indent="3"/>
    </xf>
    <xf numFmtId="3" fontId="5" fillId="0" borderId="0" xfId="58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92" fontId="1" fillId="0" borderId="10" xfId="58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8" fillId="0" borderId="0" xfId="0" applyNumberFormat="1" applyFont="1" applyFill="1" applyAlignment="1" applyProtection="1">
      <alignment/>
      <protection/>
    </xf>
    <xf numFmtId="0" fontId="59" fillId="0" borderId="0" xfId="0" applyNumberFormat="1" applyFont="1" applyAlignment="1" applyProtection="1">
      <alignment/>
      <protection/>
    </xf>
    <xf numFmtId="0" fontId="59" fillId="0" borderId="0" xfId="0" applyNumberFormat="1" applyFont="1" applyBorder="1" applyAlignment="1" applyProtection="1">
      <alignment/>
      <protection/>
    </xf>
    <xf numFmtId="3" fontId="6" fillId="0" borderId="0" xfId="58" applyFont="1" applyBorder="1" applyAlignment="1">
      <alignment/>
    </xf>
    <xf numFmtId="3" fontId="1" fillId="0" borderId="0" xfId="58" applyFont="1" applyFill="1" applyBorder="1" applyAlignment="1">
      <alignment horizontal="center"/>
    </xf>
    <xf numFmtId="3" fontId="60" fillId="0" borderId="0" xfId="0" applyNumberFormat="1" applyFont="1" applyBorder="1" applyAlignment="1" applyProtection="1">
      <alignment/>
      <protection/>
    </xf>
    <xf numFmtId="9" fontId="1" fillId="0" borderId="0" xfId="65" applyFont="1" applyFill="1" applyAlignment="1">
      <alignment/>
    </xf>
    <xf numFmtId="9" fontId="5" fillId="0" borderId="0" xfId="65" applyFont="1" applyFill="1" applyAlignment="1">
      <alignment/>
    </xf>
    <xf numFmtId="206" fontId="5" fillId="0" borderId="0" xfId="58" applyNumberFormat="1" applyFont="1" applyFill="1" applyAlignment="1">
      <alignment/>
    </xf>
    <xf numFmtId="225" fontId="1" fillId="0" borderId="0" xfId="58" applyNumberFormat="1" applyFont="1" applyFill="1" applyBorder="1" applyAlignment="1">
      <alignment/>
    </xf>
    <xf numFmtId="223" fontId="5" fillId="0" borderId="0" xfId="58" applyNumberFormat="1" applyFont="1" applyFill="1" applyAlignment="1">
      <alignment/>
    </xf>
    <xf numFmtId="226" fontId="5" fillId="0" borderId="0" xfId="58" applyNumberFormat="1" applyFont="1" applyFill="1" applyAlignment="1">
      <alignment/>
    </xf>
    <xf numFmtId="225" fontId="7" fillId="0" borderId="0" xfId="0" applyNumberFormat="1" applyFont="1" applyFill="1" applyAlignment="1" applyProtection="1">
      <alignment/>
      <protection/>
    </xf>
    <xf numFmtId="192" fontId="7" fillId="0" borderId="0" xfId="0" applyNumberFormat="1" applyFont="1" applyFill="1" applyAlignment="1" applyProtection="1">
      <alignment/>
      <protection/>
    </xf>
    <xf numFmtId="192" fontId="61" fillId="0" borderId="0" xfId="58" applyNumberFormat="1" applyFont="1" applyFill="1" applyAlignment="1">
      <alignment/>
    </xf>
    <xf numFmtId="192" fontId="58" fillId="0" borderId="0" xfId="58" applyNumberFormat="1" applyFont="1" applyFill="1" applyAlignment="1">
      <alignment horizontal="right"/>
    </xf>
    <xf numFmtId="192" fontId="61" fillId="0" borderId="0" xfId="58" applyNumberFormat="1" applyFont="1" applyFill="1" applyBorder="1" applyAlignment="1">
      <alignment/>
    </xf>
    <xf numFmtId="192" fontId="58" fillId="0" borderId="0" xfId="58" applyNumberFormat="1" applyFont="1" applyFill="1" applyBorder="1" applyAlignment="1">
      <alignment horizontal="right"/>
    </xf>
    <xf numFmtId="192" fontId="62" fillId="0" borderId="0" xfId="58" applyNumberFormat="1" applyFont="1" applyFill="1" applyAlignment="1">
      <alignment horizontal="right"/>
    </xf>
    <xf numFmtId="192" fontId="61" fillId="0" borderId="0" xfId="58" applyNumberFormat="1" applyFont="1" applyFill="1" applyAlignment="1">
      <alignment horizontal="right"/>
    </xf>
    <xf numFmtId="192" fontId="61" fillId="0" borderId="10" xfId="58" applyNumberFormat="1" applyFont="1" applyFill="1" applyBorder="1" applyAlignment="1">
      <alignment horizontal="right"/>
    </xf>
    <xf numFmtId="191" fontId="14" fillId="0" borderId="0" xfId="58" applyNumberFormat="1" applyFont="1" applyFill="1" applyBorder="1" applyAlignment="1">
      <alignment horizontal="center"/>
    </xf>
    <xf numFmtId="3" fontId="15" fillId="0" borderId="0" xfId="0" applyFont="1" applyBorder="1" applyAlignment="1">
      <alignment horizontal="center"/>
    </xf>
    <xf numFmtId="3" fontId="58" fillId="0" borderId="0" xfId="0" applyNumberFormat="1" applyFont="1" applyAlignment="1" applyProtection="1">
      <alignment/>
      <protection/>
    </xf>
    <xf numFmtId="3" fontId="4" fillId="0" borderId="0" xfId="58" applyFont="1" applyFill="1" applyAlignment="1">
      <alignment/>
    </xf>
    <xf numFmtId="190" fontId="4" fillId="0" borderId="0" xfId="58" applyNumberFormat="1" applyFont="1" applyFill="1" applyAlignment="1">
      <alignment horizontal="center"/>
    </xf>
    <xf numFmtId="190" fontId="1" fillId="0" borderId="0" xfId="58" applyNumberFormat="1" applyFont="1" applyFill="1" applyAlignment="1">
      <alignment horizontal="center"/>
    </xf>
    <xf numFmtId="193" fontId="1" fillId="0" borderId="0" xfId="65" applyNumberFormat="1" applyFont="1" applyFill="1" applyAlignment="1">
      <alignment/>
    </xf>
    <xf numFmtId="192" fontId="5" fillId="0" borderId="0" xfId="58" applyNumberFormat="1" applyFont="1" applyFill="1" applyAlignment="1">
      <alignment horizontal="center"/>
    </xf>
    <xf numFmtId="3" fontId="5" fillId="0" borderId="0" xfId="58" applyFont="1" applyFill="1" applyAlignment="1">
      <alignment horizontal="left" indent="5"/>
    </xf>
    <xf numFmtId="190" fontId="4" fillId="0" borderId="0" xfId="58" applyNumberFormat="1" applyFont="1" applyFill="1" applyBorder="1" applyAlignment="1">
      <alignment horizontal="center"/>
    </xf>
    <xf numFmtId="3" fontId="5" fillId="0" borderId="0" xfId="58" applyFont="1" applyFill="1" applyAlignment="1">
      <alignment horizontal="left" indent="3"/>
    </xf>
    <xf numFmtId="9" fontId="7" fillId="0" borderId="0" xfId="65" applyFont="1" applyFill="1" applyAlignment="1" applyProtection="1">
      <alignment/>
      <protection/>
    </xf>
    <xf numFmtId="3" fontId="5" fillId="0" borderId="0" xfId="58" applyFont="1" applyFill="1" applyAlignment="1">
      <alignment horizontal="left" wrapText="1" indent="2"/>
    </xf>
    <xf numFmtId="190" fontId="14" fillId="0" borderId="0" xfId="58" applyNumberFormat="1" applyFont="1" applyFill="1" applyBorder="1" applyAlignment="1">
      <alignment horizontal="center"/>
    </xf>
    <xf numFmtId="225" fontId="1" fillId="0" borderId="0" xfId="58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/>
    </xf>
    <xf numFmtId="3" fontId="14" fillId="0" borderId="10" xfId="58" applyFont="1" applyFill="1" applyBorder="1" applyAlignment="1">
      <alignment/>
    </xf>
    <xf numFmtId="190" fontId="1" fillId="0" borderId="10" xfId="58" applyNumberFormat="1" applyFont="1" applyFill="1" applyBorder="1" applyAlignment="1">
      <alignment horizontal="center"/>
    </xf>
    <xf numFmtId="224" fontId="1" fillId="0" borderId="0" xfId="58" applyNumberFormat="1" applyFont="1" applyFill="1" applyAlignment="1">
      <alignment/>
    </xf>
    <xf numFmtId="3" fontId="4" fillId="0" borderId="0" xfId="58" applyFont="1" applyFill="1" applyBorder="1" applyAlignment="1">
      <alignment vertical="center"/>
    </xf>
    <xf numFmtId="190" fontId="4" fillId="0" borderId="0" xfId="58" applyNumberFormat="1" applyFont="1" applyFill="1" applyBorder="1" applyAlignment="1">
      <alignment horizontal="center" vertical="center" wrapText="1"/>
    </xf>
    <xf numFmtId="190" fontId="7" fillId="0" borderId="0" xfId="0" applyNumberFormat="1" applyFont="1" applyAlignment="1" applyProtection="1">
      <alignment horizontal="center"/>
      <protection/>
    </xf>
    <xf numFmtId="192" fontId="58" fillId="0" borderId="0" xfId="0" applyNumberFormat="1" applyFont="1" applyAlignment="1" applyProtection="1">
      <alignment/>
      <protection/>
    </xf>
    <xf numFmtId="190" fontId="4" fillId="0" borderId="0" xfId="58" applyNumberFormat="1" applyFont="1" applyFill="1" applyAlignment="1">
      <alignment/>
    </xf>
    <xf numFmtId="190" fontId="5" fillId="0" borderId="0" xfId="58" applyNumberFormat="1" applyFont="1" applyFill="1" applyAlignment="1">
      <alignment horizontal="right"/>
    </xf>
    <xf numFmtId="190" fontId="1" fillId="0" borderId="0" xfId="58" applyNumberFormat="1" applyFont="1" applyFill="1" applyAlignment="1">
      <alignment horizontal="right"/>
    </xf>
    <xf numFmtId="190" fontId="4" fillId="0" borderId="0" xfId="58" applyNumberFormat="1" applyFont="1" applyFill="1" applyBorder="1" applyAlignment="1">
      <alignment/>
    </xf>
    <xf numFmtId="3" fontId="11" fillId="0" borderId="0" xfId="0" applyFont="1" applyFill="1" applyAlignment="1">
      <alignment horizontal="center"/>
    </xf>
    <xf numFmtId="0" fontId="13" fillId="0" borderId="0" xfId="0" applyNumberFormat="1" applyFont="1" applyFill="1" applyBorder="1" applyAlignment="1" applyProtection="1">
      <alignment/>
      <protection/>
    </xf>
    <xf numFmtId="3" fontId="1" fillId="0" borderId="11" xfId="58" applyFont="1" applyFill="1" applyBorder="1" applyAlignment="1">
      <alignment horizontal="center" vertical="center" wrapText="1"/>
    </xf>
    <xf numFmtId="3" fontId="1" fillId="0" borderId="12" xfId="58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  <xf numFmtId="3" fontId="61" fillId="0" borderId="11" xfId="58" applyFont="1" applyFill="1" applyBorder="1" applyAlignment="1">
      <alignment horizontal="center" vertical="center" wrapText="1"/>
    </xf>
    <xf numFmtId="3" fontId="61" fillId="0" borderId="12" xfId="58" applyFont="1" applyFill="1" applyBorder="1" applyAlignment="1">
      <alignment horizontal="center" vertical="center" wrapText="1"/>
    </xf>
    <xf numFmtId="3" fontId="1" fillId="0" borderId="11" xfId="58" applyFont="1" applyFill="1" applyBorder="1" applyAlignment="1">
      <alignment horizontal="center" vertical="center"/>
    </xf>
    <xf numFmtId="3" fontId="1" fillId="0" borderId="12" xfId="58" applyFont="1" applyFill="1" applyBorder="1" applyAlignment="1">
      <alignment horizontal="center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3 3" xfId="60"/>
    <cellStyle name="Normal 4" xfId="61"/>
    <cellStyle name="Normal 4 2" xfId="62"/>
    <cellStyle name="normální_GFSod93podleVR new1" xfId="63"/>
    <cellStyle name="Notas" xfId="64"/>
    <cellStyle name="Percent" xfId="65"/>
    <cellStyle name="Porcentaje 2" xfId="66"/>
    <cellStyle name="Porcentaje 3" xfId="67"/>
    <cellStyle name="Porcentaje 4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1390650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152400</xdr:rowOff>
    </xdr:from>
    <xdr:to>
      <xdr:col>7</xdr:col>
      <xdr:colOff>561975</xdr:colOff>
      <xdr:row>1</xdr:row>
      <xdr:rowOff>209550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5240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1476375</xdr:colOff>
      <xdr:row>2</xdr:row>
      <xdr:rowOff>200025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52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</xdr:row>
      <xdr:rowOff>0</xdr:rowOff>
    </xdr:from>
    <xdr:to>
      <xdr:col>14</xdr:col>
      <xdr:colOff>152400</xdr:colOff>
      <xdr:row>2</xdr:row>
      <xdr:rowOff>57150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2000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30"/>
  <sheetViews>
    <sheetView showGridLines="0" tabSelected="1" zoomScalePageLayoutView="0" workbookViewId="0" topLeftCell="A1">
      <selection activeCell="G10" sqref="G10"/>
    </sheetView>
  </sheetViews>
  <sheetFormatPr defaultColWidth="11.00390625" defaultRowHeight="14.25" outlineLevelRow="2"/>
  <cols>
    <col min="1" max="1" width="33.125" style="5" customWidth="1"/>
    <col min="2" max="2" width="11.125" style="5" bestFit="1" customWidth="1"/>
    <col min="3" max="3" width="9.50390625" style="61" bestFit="1" customWidth="1"/>
    <col min="4" max="4" width="8.75390625" style="5" bestFit="1" customWidth="1"/>
    <col min="5" max="5" width="11.125" style="5" bestFit="1" customWidth="1"/>
    <col min="6" max="6" width="8.375" style="70" customWidth="1"/>
    <col min="7" max="7" width="7.375" style="5" bestFit="1" customWidth="1"/>
    <col min="8" max="8" width="8.25390625" style="5" bestFit="1" customWidth="1"/>
    <col min="9" max="9" width="12.125" style="5" bestFit="1" customWidth="1"/>
    <col min="10" max="10" width="11.375" style="5" bestFit="1" customWidth="1"/>
    <col min="11" max="16384" width="11.00390625" style="5" customWidth="1"/>
  </cols>
  <sheetData>
    <row r="1" spans="1:9" ht="15.75">
      <c r="A1" s="1"/>
      <c r="B1" s="1"/>
      <c r="C1" s="118"/>
      <c r="D1" s="1"/>
      <c r="E1" s="1"/>
      <c r="F1" s="68"/>
      <c r="G1" s="1"/>
      <c r="H1" s="1"/>
      <c r="I1" s="53"/>
    </row>
    <row r="2" spans="1:9" ht="25.5" customHeight="1">
      <c r="A2" s="122" t="s">
        <v>4</v>
      </c>
      <c r="B2" s="122"/>
      <c r="C2" s="122"/>
      <c r="D2" s="122"/>
      <c r="E2" s="122"/>
      <c r="F2" s="122"/>
      <c r="G2" s="122"/>
      <c r="H2" s="122"/>
      <c r="I2" s="53"/>
    </row>
    <row r="3" spans="1:9" ht="15.75">
      <c r="A3" s="123" t="s">
        <v>37</v>
      </c>
      <c r="B3" s="123"/>
      <c r="C3" s="123"/>
      <c r="D3" s="123"/>
      <c r="E3" s="123"/>
      <c r="F3" s="123"/>
      <c r="G3" s="123"/>
      <c r="H3" s="123"/>
      <c r="I3" s="53"/>
    </row>
    <row r="4" spans="1:9" ht="7.5" customHeight="1">
      <c r="A4" s="3"/>
      <c r="B4" s="3"/>
      <c r="C4" s="69"/>
      <c r="D4" s="3"/>
      <c r="E4" s="3"/>
      <c r="F4" s="69"/>
      <c r="G4" s="3"/>
      <c r="H4" s="3"/>
      <c r="I4" s="53"/>
    </row>
    <row r="5" spans="1:248" ht="18.75">
      <c r="A5" s="122" t="s">
        <v>5</v>
      </c>
      <c r="B5" s="122"/>
      <c r="C5" s="122"/>
      <c r="D5" s="122"/>
      <c r="E5" s="122"/>
      <c r="F5" s="122"/>
      <c r="G5" s="122"/>
      <c r="H5" s="122"/>
      <c r="I5" s="73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18.75">
      <c r="A6" s="122" t="s">
        <v>6</v>
      </c>
      <c r="B6" s="122"/>
      <c r="C6" s="122"/>
      <c r="D6" s="122"/>
      <c r="E6" s="122"/>
      <c r="F6" s="122"/>
      <c r="G6" s="122"/>
      <c r="H6" s="122"/>
      <c r="I6" s="73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9" ht="6" customHeight="1" thickBot="1">
      <c r="A7" s="7"/>
      <c r="B7" s="7"/>
      <c r="C7" s="119"/>
      <c r="D7" s="7"/>
      <c r="E7" s="7"/>
      <c r="G7" s="7"/>
      <c r="H7" s="7"/>
      <c r="I7" s="53"/>
    </row>
    <row r="8" spans="1:9" s="8" customFormat="1" ht="16.5" customHeight="1">
      <c r="A8" s="126" t="s">
        <v>1</v>
      </c>
      <c r="B8" s="120" t="s">
        <v>68</v>
      </c>
      <c r="C8" s="120" t="s">
        <v>91</v>
      </c>
      <c r="D8" s="120" t="s">
        <v>35</v>
      </c>
      <c r="E8" s="124" t="s">
        <v>70</v>
      </c>
      <c r="F8" s="124" t="s">
        <v>92</v>
      </c>
      <c r="G8" s="120" t="s">
        <v>35</v>
      </c>
      <c r="H8" s="120" t="s">
        <v>36</v>
      </c>
      <c r="I8" s="74"/>
    </row>
    <row r="9" spans="1:9" s="8" customFormat="1" ht="23.25" customHeight="1" thickBot="1">
      <c r="A9" s="127"/>
      <c r="B9" s="121"/>
      <c r="C9" s="121"/>
      <c r="D9" s="121"/>
      <c r="E9" s="125"/>
      <c r="F9" s="125"/>
      <c r="G9" s="121"/>
      <c r="H9" s="121"/>
      <c r="I9" s="74"/>
    </row>
    <row r="10" spans="1:9" s="10" customFormat="1" ht="12.75">
      <c r="A10" s="25" t="s">
        <v>7</v>
      </c>
      <c r="B10" s="9">
        <v>39161.539572136</v>
      </c>
      <c r="C10" s="9">
        <v>7868.565834114</v>
      </c>
      <c r="D10" s="39">
        <f>_xlfn.IFERROR((C10/B10*100),0)</f>
        <v>20.092585531832867</v>
      </c>
      <c r="E10" s="9">
        <v>41904.5954379</v>
      </c>
      <c r="F10" s="84">
        <v>7657.843559881001</v>
      </c>
      <c r="G10" s="20">
        <f>_xlfn.IFERROR((F10/E10*100),0)</f>
        <v>18.27447199968664</v>
      </c>
      <c r="H10" s="33">
        <f>IF(C10&lt;&gt;0,F10/C10*100-100," ")</f>
        <v>-2.678026449488641</v>
      </c>
      <c r="I10" s="79"/>
    </row>
    <row r="11" spans="1:9" s="10" customFormat="1" ht="6.75" customHeight="1">
      <c r="A11" s="25"/>
      <c r="B11" s="9"/>
      <c r="C11" s="9"/>
      <c r="D11" s="39"/>
      <c r="E11" s="9"/>
      <c r="F11" s="84"/>
      <c r="G11" s="20"/>
      <c r="H11" s="33"/>
      <c r="I11" s="79"/>
    </row>
    <row r="12" spans="1:12" s="10" customFormat="1" ht="12.75" outlineLevel="1">
      <c r="A12" s="62" t="s">
        <v>67</v>
      </c>
      <c r="B12" s="11">
        <v>25256.554730874996</v>
      </c>
      <c r="C12" s="11">
        <v>5240.209198184</v>
      </c>
      <c r="D12" s="40">
        <f>_xlfn.IFERROR((C12/B12*100),0)</f>
        <v>20.747917734710196</v>
      </c>
      <c r="E12" s="11">
        <v>25779.761901554004</v>
      </c>
      <c r="F12" s="84">
        <v>5347.483630435001</v>
      </c>
      <c r="G12" s="21">
        <f>_xlfn.IFERROR((F12/E12*100),0)</f>
        <v>20.742951974714146</v>
      </c>
      <c r="H12" s="34">
        <f>IF(C12&lt;&gt;0,F12/C12*100-100," ")</f>
        <v>2.047140260892192</v>
      </c>
      <c r="I12" s="79"/>
      <c r="L12" s="76"/>
    </row>
    <row r="13" spans="1:9" s="24" customFormat="1" ht="6" customHeight="1">
      <c r="A13" s="15"/>
      <c r="B13" s="13"/>
      <c r="C13" s="85"/>
      <c r="D13" s="41"/>
      <c r="E13" s="13"/>
      <c r="F13" s="85"/>
      <c r="G13" s="22"/>
      <c r="H13" s="35"/>
      <c r="I13" s="79"/>
    </row>
    <row r="14" spans="1:12" s="14" customFormat="1" ht="12.75" outlineLevel="2">
      <c r="A14" s="62" t="s">
        <v>8</v>
      </c>
      <c r="B14" s="11">
        <v>2933.695963576</v>
      </c>
      <c r="C14" s="84">
        <v>532.546801589</v>
      </c>
      <c r="D14" s="40">
        <f>_xlfn.IFERROR((C14/B14*100),0)</f>
        <v>18.152760483736607</v>
      </c>
      <c r="E14" s="11">
        <v>3162.479764165</v>
      </c>
      <c r="F14" s="84">
        <v>758.5185090379999</v>
      </c>
      <c r="G14" s="21">
        <f>_xlfn.IFERROR((F14/E14*100),0)</f>
        <v>23.98492846129797</v>
      </c>
      <c r="H14" s="34">
        <f>IF(C14&lt;&gt;0,F14/C14*100-100," ")</f>
        <v>42.432272013417645</v>
      </c>
      <c r="I14" s="79"/>
      <c r="L14" s="77"/>
    </row>
    <row r="15" spans="1:9" s="24" customFormat="1" ht="8.25" customHeight="1">
      <c r="A15" s="15"/>
      <c r="B15" s="13"/>
      <c r="C15" s="85"/>
      <c r="D15" s="41"/>
      <c r="E15" s="13"/>
      <c r="F15" s="85"/>
      <c r="G15" s="22"/>
      <c r="H15" s="35"/>
      <c r="I15" s="79"/>
    </row>
    <row r="16" spans="1:9" s="14" customFormat="1" ht="12.75" outlineLevel="2">
      <c r="A16" s="62" t="s">
        <v>2</v>
      </c>
      <c r="B16" s="11">
        <v>2416.525420842</v>
      </c>
      <c r="C16" s="84">
        <v>255.67160912300002</v>
      </c>
      <c r="D16" s="40">
        <f aca="true" t="shared" si="0" ref="D16:D33">_xlfn.IFERROR((C16/B16*100),0)</f>
        <v>10.58013323252835</v>
      </c>
      <c r="E16" s="11">
        <v>2859.161969472</v>
      </c>
      <c r="F16" s="84">
        <v>308.67398538399993</v>
      </c>
      <c r="G16" s="21">
        <f aca="true" t="shared" si="1" ref="G16:G33">_xlfn.IFERROR((F16/E16*100),0)</f>
        <v>10.795960098790857</v>
      </c>
      <c r="H16" s="34">
        <f aca="true" t="shared" si="2" ref="H16:H33">IF(C16&lt;&gt;0,F16/C16*100-100," ")</f>
        <v>20.73064602002846</v>
      </c>
      <c r="I16" s="79"/>
    </row>
    <row r="17" spans="1:9" s="24" customFormat="1" ht="12.75" customHeight="1">
      <c r="A17" s="15" t="s">
        <v>9</v>
      </c>
      <c r="B17" s="13">
        <v>1153.667376134</v>
      </c>
      <c r="C17" s="85">
        <v>0</v>
      </c>
      <c r="D17" s="41">
        <f t="shared" si="0"/>
        <v>0</v>
      </c>
      <c r="E17" s="13">
        <v>1470.2354366019997</v>
      </c>
      <c r="F17" s="85">
        <v>23.39573952</v>
      </c>
      <c r="G17" s="22">
        <f t="shared" si="1"/>
        <v>1.5912920432711177</v>
      </c>
      <c r="H17" s="35" t="str">
        <f t="shared" si="2"/>
        <v> </v>
      </c>
      <c r="I17" s="79"/>
    </row>
    <row r="18" spans="1:9" s="24" customFormat="1" ht="12.75" customHeight="1">
      <c r="A18" s="15" t="s">
        <v>48</v>
      </c>
      <c r="B18" s="13">
        <v>76.0506</v>
      </c>
      <c r="C18" s="85">
        <v>0</v>
      </c>
      <c r="D18" s="41">
        <f t="shared" si="0"/>
        <v>0</v>
      </c>
      <c r="E18" s="13">
        <v>88.954912948</v>
      </c>
      <c r="F18" s="85">
        <v>0</v>
      </c>
      <c r="G18" s="22">
        <f t="shared" si="1"/>
        <v>0</v>
      </c>
      <c r="H18" s="35" t="str">
        <f t="shared" si="2"/>
        <v> </v>
      </c>
      <c r="I18" s="79"/>
    </row>
    <row r="19" spans="1:9" s="24" customFormat="1" ht="12.75" customHeight="1">
      <c r="A19" s="15" t="s">
        <v>49</v>
      </c>
      <c r="B19" s="13">
        <v>1077.616776134</v>
      </c>
      <c r="C19" s="85">
        <v>0</v>
      </c>
      <c r="D19" s="41">
        <f t="shared" si="0"/>
        <v>0</v>
      </c>
      <c r="E19" s="13">
        <v>1381.2805236539998</v>
      </c>
      <c r="F19" s="85">
        <v>23.39573952</v>
      </c>
      <c r="G19" s="22">
        <f t="shared" si="1"/>
        <v>1.6937717660790281</v>
      </c>
      <c r="H19" s="35" t="str">
        <f t="shared" si="2"/>
        <v> </v>
      </c>
      <c r="I19" s="79"/>
    </row>
    <row r="20" spans="1:9" s="24" customFormat="1" ht="12.75" customHeight="1">
      <c r="A20" s="15" t="s">
        <v>10</v>
      </c>
      <c r="B20" s="13">
        <v>0.07</v>
      </c>
      <c r="C20" s="85">
        <v>26.531339839</v>
      </c>
      <c r="D20" s="41">
        <f t="shared" si="0"/>
        <v>37901.91405571429</v>
      </c>
      <c r="E20" s="13">
        <v>16.65</v>
      </c>
      <c r="F20" s="85">
        <v>9.266060706000001</v>
      </c>
      <c r="G20" s="22">
        <f t="shared" si="1"/>
        <v>55.65201625225227</v>
      </c>
      <c r="H20" s="35">
        <f t="shared" si="2"/>
        <v>-65.07503668405292</v>
      </c>
      <c r="I20" s="79"/>
    </row>
    <row r="21" spans="1:9" s="24" customFormat="1" ht="12.75" customHeight="1">
      <c r="A21" s="15" t="s">
        <v>48</v>
      </c>
      <c r="B21" s="13">
        <v>0</v>
      </c>
      <c r="C21" s="85">
        <v>0</v>
      </c>
      <c r="D21" s="41">
        <f t="shared" si="0"/>
        <v>0</v>
      </c>
      <c r="E21" s="13">
        <v>0</v>
      </c>
      <c r="F21" s="85">
        <v>0</v>
      </c>
      <c r="G21" s="22">
        <f t="shared" si="1"/>
        <v>0</v>
      </c>
      <c r="H21" s="35" t="str">
        <f t="shared" si="2"/>
        <v> </v>
      </c>
      <c r="I21" s="79"/>
    </row>
    <row r="22" spans="1:9" s="24" customFormat="1" ht="12.75" customHeight="1">
      <c r="A22" s="15" t="s">
        <v>49</v>
      </c>
      <c r="B22" s="13">
        <v>0.07</v>
      </c>
      <c r="C22" s="85">
        <v>26.531339839</v>
      </c>
      <c r="D22" s="41">
        <f t="shared" si="0"/>
        <v>37901.91405571429</v>
      </c>
      <c r="E22" s="13">
        <v>16.65</v>
      </c>
      <c r="F22" s="85">
        <v>9.266060706000001</v>
      </c>
      <c r="G22" s="22">
        <f t="shared" si="1"/>
        <v>55.65201625225227</v>
      </c>
      <c r="H22" s="35">
        <f t="shared" si="2"/>
        <v>-65.07503668405292</v>
      </c>
      <c r="I22" s="79"/>
    </row>
    <row r="23" spans="1:9" s="24" customFormat="1" ht="12.75" customHeight="1">
      <c r="A23" s="15" t="s">
        <v>11</v>
      </c>
      <c r="B23" s="13">
        <v>1262.7880447080001</v>
      </c>
      <c r="C23" s="85">
        <v>229.14026928400003</v>
      </c>
      <c r="D23" s="41">
        <f t="shared" si="0"/>
        <v>18.145584308013078</v>
      </c>
      <c r="E23" s="13">
        <v>1372.27653287</v>
      </c>
      <c r="F23" s="85">
        <v>276.01218515799997</v>
      </c>
      <c r="G23" s="22">
        <f t="shared" si="1"/>
        <v>20.113452248632708</v>
      </c>
      <c r="H23" s="35">
        <f t="shared" si="2"/>
        <v>20.455555900524033</v>
      </c>
      <c r="I23" s="79"/>
    </row>
    <row r="24" spans="1:9" s="24" customFormat="1" ht="12.75" customHeight="1">
      <c r="A24" s="15" t="s">
        <v>48</v>
      </c>
      <c r="B24" s="13">
        <v>1262.7880447080001</v>
      </c>
      <c r="C24" s="85">
        <v>229.14026928400003</v>
      </c>
      <c r="D24" s="41">
        <f t="shared" si="0"/>
        <v>18.145584308013078</v>
      </c>
      <c r="E24" s="13">
        <v>1372.27653287</v>
      </c>
      <c r="F24" s="85">
        <v>276.01218515799997</v>
      </c>
      <c r="G24" s="22">
        <f t="shared" si="1"/>
        <v>20.113452248632708</v>
      </c>
      <c r="H24" s="35">
        <f t="shared" si="2"/>
        <v>20.455555900524033</v>
      </c>
      <c r="I24" s="79"/>
    </row>
    <row r="25" spans="1:9" s="24" customFormat="1" ht="12.75" customHeight="1">
      <c r="A25" s="15" t="s">
        <v>49</v>
      </c>
      <c r="B25" s="13">
        <v>0</v>
      </c>
      <c r="C25" s="85">
        <v>0</v>
      </c>
      <c r="D25" s="41">
        <f t="shared" si="0"/>
        <v>0</v>
      </c>
      <c r="E25" s="13">
        <v>0</v>
      </c>
      <c r="F25" s="85">
        <v>0</v>
      </c>
      <c r="G25" s="22">
        <f t="shared" si="1"/>
        <v>0</v>
      </c>
      <c r="H25" s="35" t="str">
        <f t="shared" si="2"/>
        <v> </v>
      </c>
      <c r="I25" s="79"/>
    </row>
    <row r="26" spans="1:11" s="14" customFormat="1" ht="12.75" outlineLevel="2">
      <c r="A26" s="62" t="s">
        <v>12</v>
      </c>
      <c r="B26" s="11">
        <v>8554.763456843</v>
      </c>
      <c r="C26" s="84">
        <v>1840.1382252180001</v>
      </c>
      <c r="D26" s="40">
        <f t="shared" si="0"/>
        <v>21.510100594845365</v>
      </c>
      <c r="E26" s="11">
        <v>10103.191802709</v>
      </c>
      <c r="F26" s="84">
        <v>1243.167435024</v>
      </c>
      <c r="G26" s="21">
        <f t="shared" si="1"/>
        <v>12.304699933447425</v>
      </c>
      <c r="H26" s="34">
        <f t="shared" si="2"/>
        <v>-32.44162759149668</v>
      </c>
      <c r="I26" s="79"/>
      <c r="K26" s="78"/>
    </row>
    <row r="27" spans="1:9" s="24" customFormat="1" ht="12.75" customHeight="1">
      <c r="A27" s="15" t="s">
        <v>13</v>
      </c>
      <c r="B27" s="13">
        <v>2810.7856578199994</v>
      </c>
      <c r="C27" s="85">
        <v>781.2538285210001</v>
      </c>
      <c r="D27" s="41">
        <f t="shared" si="0"/>
        <v>27.7948560875655</v>
      </c>
      <c r="E27" s="13">
        <v>3237.890773943</v>
      </c>
      <c r="F27" s="85">
        <v>490.76218614100003</v>
      </c>
      <c r="G27" s="22">
        <f t="shared" si="1"/>
        <v>15.156848096619562</v>
      </c>
      <c r="H27" s="35">
        <f t="shared" si="2"/>
        <v>-37.18274801032756</v>
      </c>
      <c r="I27" s="79"/>
    </row>
    <row r="28" spans="1:9" s="24" customFormat="1" ht="14.25" customHeight="1">
      <c r="A28" s="15" t="s">
        <v>40</v>
      </c>
      <c r="B28" s="13">
        <v>1935.1328176119998</v>
      </c>
      <c r="C28" s="85">
        <v>666.7414949980001</v>
      </c>
      <c r="D28" s="41">
        <f t="shared" si="0"/>
        <v>34.45455985914057</v>
      </c>
      <c r="E28" s="13">
        <v>2204.362851538</v>
      </c>
      <c r="F28" s="85">
        <v>375.59418273</v>
      </c>
      <c r="G28" s="22">
        <f t="shared" si="1"/>
        <v>17.038673214255322</v>
      </c>
      <c r="H28" s="35">
        <f t="shared" si="2"/>
        <v>-43.66719552513728</v>
      </c>
      <c r="I28" s="79"/>
    </row>
    <row r="29" spans="1:9" s="24" customFormat="1" ht="14.25" customHeight="1">
      <c r="A29" s="63" t="s">
        <v>38</v>
      </c>
      <c r="B29" s="13">
        <v>875.6528402079996</v>
      </c>
      <c r="C29" s="85">
        <v>114.512333523</v>
      </c>
      <c r="D29" s="41">
        <f t="shared" si="0"/>
        <v>13.077366767382278</v>
      </c>
      <c r="E29" s="13">
        <v>1033.5279224050003</v>
      </c>
      <c r="F29" s="85">
        <v>115.16800341100002</v>
      </c>
      <c r="G29" s="22">
        <f t="shared" si="1"/>
        <v>11.143192255803424</v>
      </c>
      <c r="H29" s="35">
        <f t="shared" si="2"/>
        <v>0.5725757809907179</v>
      </c>
      <c r="I29" s="79"/>
    </row>
    <row r="30" spans="1:9" s="24" customFormat="1" ht="12.75" customHeight="1">
      <c r="A30" s="15" t="s">
        <v>14</v>
      </c>
      <c r="B30" s="13">
        <v>2424.246643226</v>
      </c>
      <c r="C30" s="85">
        <v>995.6129901269999</v>
      </c>
      <c r="D30" s="41">
        <f t="shared" si="0"/>
        <v>41.06896436915821</v>
      </c>
      <c r="E30" s="13">
        <v>2641.0018315459997</v>
      </c>
      <c r="F30" s="85">
        <v>703.328220915</v>
      </c>
      <c r="G30" s="22">
        <f t="shared" si="1"/>
        <v>26.63111447004499</v>
      </c>
      <c r="H30" s="35">
        <f t="shared" si="2"/>
        <v>-29.357267543758766</v>
      </c>
      <c r="I30" s="79"/>
    </row>
    <row r="31" spans="1:9" s="24" customFormat="1" ht="14.25" customHeight="1">
      <c r="A31" s="15" t="s">
        <v>41</v>
      </c>
      <c r="B31" s="13">
        <v>830.097896571</v>
      </c>
      <c r="C31" s="85">
        <v>689.592633065</v>
      </c>
      <c r="D31" s="41">
        <f t="shared" si="0"/>
        <v>83.07365142275333</v>
      </c>
      <c r="E31" s="13">
        <v>946.181210279</v>
      </c>
      <c r="F31" s="85">
        <v>401.471128764</v>
      </c>
      <c r="G31" s="22">
        <f t="shared" si="1"/>
        <v>42.43068076205175</v>
      </c>
      <c r="H31" s="35">
        <f t="shared" si="2"/>
        <v>-41.78140694751913</v>
      </c>
      <c r="I31" s="79"/>
    </row>
    <row r="32" spans="1:9" s="24" customFormat="1" ht="14.25" customHeight="1">
      <c r="A32" s="63" t="s">
        <v>39</v>
      </c>
      <c r="B32" s="13">
        <v>1594.1487466549997</v>
      </c>
      <c r="C32" s="85">
        <v>306.020357062</v>
      </c>
      <c r="D32" s="41">
        <f t="shared" si="0"/>
        <v>19.19647446351052</v>
      </c>
      <c r="E32" s="13">
        <v>1694.820621267</v>
      </c>
      <c r="F32" s="85">
        <v>301.8570921510001</v>
      </c>
      <c r="G32" s="22">
        <f t="shared" si="1"/>
        <v>17.81056286212403</v>
      </c>
      <c r="H32" s="35">
        <f t="shared" si="2"/>
        <v>-1.3604535825557775</v>
      </c>
      <c r="I32" s="79"/>
    </row>
    <row r="33" spans="1:9" s="24" customFormat="1" ht="12.75" customHeight="1">
      <c r="A33" s="15" t="s">
        <v>12</v>
      </c>
      <c r="B33" s="13">
        <v>3319.7311557969997</v>
      </c>
      <c r="C33" s="85">
        <v>63.271406569999996</v>
      </c>
      <c r="D33" s="41">
        <f t="shared" si="0"/>
        <v>1.9059195941067049</v>
      </c>
      <c r="E33" s="13">
        <v>4224.29919722</v>
      </c>
      <c r="F33" s="85">
        <v>49.077027967999996</v>
      </c>
      <c r="G33" s="22">
        <f t="shared" si="1"/>
        <v>1.1617791656494754</v>
      </c>
      <c r="H33" s="35">
        <f t="shared" si="2"/>
        <v>-22.43411261340637</v>
      </c>
      <c r="I33" s="79"/>
    </row>
    <row r="34" spans="1:9" s="24" customFormat="1" ht="8.25" customHeight="1">
      <c r="A34" s="15"/>
      <c r="B34" s="13"/>
      <c r="C34" s="85"/>
      <c r="D34" s="41"/>
      <c r="E34" s="13"/>
      <c r="F34" s="85"/>
      <c r="G34" s="22"/>
      <c r="H34" s="35"/>
      <c r="I34" s="79"/>
    </row>
    <row r="35" spans="1:9" s="10" customFormat="1" ht="12.75">
      <c r="A35" s="25" t="s">
        <v>0</v>
      </c>
      <c r="B35" s="26">
        <v>35634.274024871</v>
      </c>
      <c r="C35" s="86">
        <v>7703.691684164999</v>
      </c>
      <c r="D35" s="42">
        <f aca="true" t="shared" si="3" ref="D35:D67">_xlfn.IFERROR((C35/B35*100),0)</f>
        <v>21.618769835996083</v>
      </c>
      <c r="E35" s="26">
        <v>38328.09078068299</v>
      </c>
      <c r="F35" s="86">
        <v>8335.578314327999</v>
      </c>
      <c r="G35" s="27">
        <f aca="true" t="shared" si="4" ref="G35:G67">_xlfn.IFERROR((F35/E35*100),0)</f>
        <v>21.747961206899078</v>
      </c>
      <c r="H35" s="36">
        <f aca="true" t="shared" si="5" ref="H35:H67">IF(C35&lt;&gt;0,F35/C35*100-100," ")</f>
        <v>8.20238732375347</v>
      </c>
      <c r="I35" s="79"/>
    </row>
    <row r="36" spans="1:9" s="24" customFormat="1" ht="12.75">
      <c r="A36" s="15" t="s">
        <v>15</v>
      </c>
      <c r="B36" s="16">
        <v>17315.892496063003</v>
      </c>
      <c r="C36" s="87">
        <v>3603.6477740399996</v>
      </c>
      <c r="D36" s="43">
        <f t="shared" si="3"/>
        <v>20.811215909658348</v>
      </c>
      <c r="E36" s="16">
        <v>18329.368893359</v>
      </c>
      <c r="F36" s="87">
        <v>3937.5847075</v>
      </c>
      <c r="G36" s="23">
        <f t="shared" si="4"/>
        <v>21.482380164909255</v>
      </c>
      <c r="H36" s="52">
        <f t="shared" si="5"/>
        <v>9.266636319609802</v>
      </c>
      <c r="I36" s="79"/>
    </row>
    <row r="37" spans="1:9" s="24" customFormat="1" ht="12.75">
      <c r="A37" s="15" t="s">
        <v>16</v>
      </c>
      <c r="B37" s="13">
        <v>3797.8502675490004</v>
      </c>
      <c r="C37" s="85">
        <v>776.9263395400001</v>
      </c>
      <c r="D37" s="41">
        <f t="shared" si="3"/>
        <v>20.45700290447209</v>
      </c>
      <c r="E37" s="13">
        <v>4195.3437079099995</v>
      </c>
      <c r="F37" s="85">
        <v>858.123460559</v>
      </c>
      <c r="G37" s="22">
        <f t="shared" si="4"/>
        <v>20.454187315834787</v>
      </c>
      <c r="H37" s="51">
        <f t="shared" si="5"/>
        <v>10.45107069829487</v>
      </c>
      <c r="I37" s="79"/>
    </row>
    <row r="38" spans="1:9" s="24" customFormat="1" ht="12.75" customHeight="1">
      <c r="A38" s="64" t="s">
        <v>42</v>
      </c>
      <c r="B38" s="13">
        <v>1764.87228506</v>
      </c>
      <c r="C38" s="85">
        <v>322.69950862</v>
      </c>
      <c r="D38" s="41">
        <f t="shared" si="3"/>
        <v>18.284581346294374</v>
      </c>
      <c r="E38" s="13">
        <v>2002.151408993</v>
      </c>
      <c r="F38" s="85">
        <v>315.939816407</v>
      </c>
      <c r="G38" s="22">
        <f t="shared" si="4"/>
        <v>15.780016185983897</v>
      </c>
      <c r="H38" s="51">
        <f t="shared" si="5"/>
        <v>-2.094732725781739</v>
      </c>
      <c r="I38" s="79"/>
    </row>
    <row r="39" spans="1:9" s="24" customFormat="1" ht="12.75" customHeight="1">
      <c r="A39" s="64" t="s">
        <v>43</v>
      </c>
      <c r="B39" s="13">
        <v>1882.941688951</v>
      </c>
      <c r="C39" s="85">
        <v>359.191221144</v>
      </c>
      <c r="D39" s="41">
        <f t="shared" si="3"/>
        <v>19.07606715872906</v>
      </c>
      <c r="E39" s="13">
        <v>2029.5460795660001</v>
      </c>
      <c r="F39" s="85">
        <v>426.791664154</v>
      </c>
      <c r="G39" s="22">
        <f t="shared" si="4"/>
        <v>21.028922104851418</v>
      </c>
      <c r="H39" s="51">
        <f t="shared" si="5"/>
        <v>18.82018240721392</v>
      </c>
      <c r="I39" s="79"/>
    </row>
    <row r="40" spans="1:9" s="24" customFormat="1" ht="12.75" customHeight="1">
      <c r="A40" s="64" t="s">
        <v>44</v>
      </c>
      <c r="B40" s="13">
        <v>65.002697484</v>
      </c>
      <c r="C40" s="85">
        <v>13.317486492</v>
      </c>
      <c r="D40" s="41">
        <f t="shared" si="3"/>
        <v>20.48759052695931</v>
      </c>
      <c r="E40" s="13">
        <v>72.953</v>
      </c>
      <c r="F40" s="85">
        <v>27.404315123</v>
      </c>
      <c r="G40" s="22">
        <f t="shared" si="4"/>
        <v>37.564342964648475</v>
      </c>
      <c r="H40" s="51">
        <f t="shared" si="5"/>
        <v>105.77693200186201</v>
      </c>
      <c r="I40" s="79"/>
    </row>
    <row r="41" spans="1:9" s="24" customFormat="1" ht="12.75" customHeight="1">
      <c r="A41" s="64" t="s">
        <v>45</v>
      </c>
      <c r="B41" s="13">
        <v>85.03359605399984</v>
      </c>
      <c r="C41" s="85">
        <v>81.71812328400003</v>
      </c>
      <c r="D41" s="41">
        <f t="shared" si="3"/>
        <v>96.100984876737</v>
      </c>
      <c r="E41" s="13">
        <v>90.69321935099921</v>
      </c>
      <c r="F41" s="85">
        <v>87.98766487500002</v>
      </c>
      <c r="G41" s="22">
        <f t="shared" si="4"/>
        <v>97.01680622282444</v>
      </c>
      <c r="H41" s="51">
        <f t="shared" si="5"/>
        <v>7.672155623558652</v>
      </c>
      <c r="I41" s="79"/>
    </row>
    <row r="42" spans="1:9" s="24" customFormat="1" ht="12.75">
      <c r="A42" s="15" t="s">
        <v>17</v>
      </c>
      <c r="B42" s="13">
        <v>1820.2934379820001</v>
      </c>
      <c r="C42" s="85">
        <v>540.704453235</v>
      </c>
      <c r="D42" s="41">
        <f t="shared" si="3"/>
        <v>29.7042466864261</v>
      </c>
      <c r="E42" s="13">
        <v>2377.535921563</v>
      </c>
      <c r="F42" s="85">
        <v>784.9035252900001</v>
      </c>
      <c r="G42" s="22">
        <f>_xlfn.IFERROR((F42/E42*100),0)</f>
        <v>33.013319301354734</v>
      </c>
      <c r="H42" s="51">
        <f t="shared" si="5"/>
        <v>45.16313313011807</v>
      </c>
      <c r="I42" s="79"/>
    </row>
    <row r="43" spans="1:9" s="24" customFormat="1" ht="12.75" customHeight="1">
      <c r="A43" s="64" t="s">
        <v>46</v>
      </c>
      <c r="B43" s="13">
        <v>1374.573569783</v>
      </c>
      <c r="C43" s="85">
        <v>505.3260227789999</v>
      </c>
      <c r="D43" s="41">
        <f t="shared" si="3"/>
        <v>36.762384632404526</v>
      </c>
      <c r="E43" s="13">
        <v>2068.76459733</v>
      </c>
      <c r="F43" s="85">
        <v>754.646028235</v>
      </c>
      <c r="G43" s="22">
        <f t="shared" si="4"/>
        <v>36.478100466769654</v>
      </c>
      <c r="H43" s="51">
        <f t="shared" si="5"/>
        <v>49.33844571963357</v>
      </c>
      <c r="I43" s="79"/>
    </row>
    <row r="44" spans="1:9" s="24" customFormat="1" ht="12.75" customHeight="1">
      <c r="A44" s="64" t="s">
        <v>47</v>
      </c>
      <c r="B44" s="13">
        <v>445.719868199</v>
      </c>
      <c r="C44" s="85">
        <v>35.378430456000004</v>
      </c>
      <c r="D44" s="41">
        <f t="shared" si="3"/>
        <v>7.937368957536495</v>
      </c>
      <c r="E44" s="13">
        <v>308.771324233</v>
      </c>
      <c r="F44" s="85">
        <v>30.257497055</v>
      </c>
      <c r="G44" s="22">
        <f t="shared" si="4"/>
        <v>9.799322242815393</v>
      </c>
      <c r="H44" s="51">
        <f t="shared" si="5"/>
        <v>-14.47473314953551</v>
      </c>
      <c r="I44" s="79"/>
    </row>
    <row r="45" spans="1:9" s="24" customFormat="1" ht="12.75" customHeight="1">
      <c r="A45" s="15" t="s">
        <v>3</v>
      </c>
      <c r="B45" s="13">
        <v>0</v>
      </c>
      <c r="C45" s="85">
        <v>0</v>
      </c>
      <c r="D45" s="41">
        <f t="shared" si="3"/>
        <v>0</v>
      </c>
      <c r="E45" s="13">
        <v>0</v>
      </c>
      <c r="F45" s="85">
        <v>0</v>
      </c>
      <c r="G45" s="22">
        <f t="shared" si="4"/>
        <v>0</v>
      </c>
      <c r="H45" s="51" t="str">
        <f t="shared" si="5"/>
        <v> </v>
      </c>
      <c r="I45" s="79"/>
    </row>
    <row r="46" spans="1:9" s="24" customFormat="1" ht="12.75">
      <c r="A46" s="15" t="s">
        <v>2</v>
      </c>
      <c r="B46" s="13">
        <v>4527.550827199001</v>
      </c>
      <c r="C46" s="85">
        <v>1220.775829608</v>
      </c>
      <c r="D46" s="41">
        <f t="shared" si="3"/>
        <v>26.963271671612375</v>
      </c>
      <c r="E46" s="13">
        <v>4820.342556637001</v>
      </c>
      <c r="F46" s="85">
        <v>974.0292164179998</v>
      </c>
      <c r="G46" s="22">
        <f t="shared" si="4"/>
        <v>20.20663894678782</v>
      </c>
      <c r="H46" s="51">
        <f t="shared" si="5"/>
        <v>-20.21227871698872</v>
      </c>
      <c r="I46" s="79"/>
    </row>
    <row r="47" spans="1:9" s="24" customFormat="1" ht="12.75" customHeight="1">
      <c r="A47" s="15" t="s">
        <v>50</v>
      </c>
      <c r="B47" s="13">
        <v>0</v>
      </c>
      <c r="C47" s="85">
        <v>0</v>
      </c>
      <c r="D47" s="41">
        <f t="shared" si="3"/>
        <v>0</v>
      </c>
      <c r="E47" s="13">
        <v>0</v>
      </c>
      <c r="F47" s="85">
        <v>0</v>
      </c>
      <c r="G47" s="22">
        <f t="shared" si="4"/>
        <v>0</v>
      </c>
      <c r="H47" s="51" t="str">
        <f t="shared" si="5"/>
        <v> </v>
      </c>
      <c r="I47" s="79"/>
    </row>
    <row r="48" spans="1:9" s="24" customFormat="1" ht="12.75" customHeight="1">
      <c r="A48" s="15" t="s">
        <v>51</v>
      </c>
      <c r="B48" s="13">
        <v>0</v>
      </c>
      <c r="C48" s="85">
        <v>0</v>
      </c>
      <c r="D48" s="41">
        <f t="shared" si="3"/>
        <v>0</v>
      </c>
      <c r="E48" s="13">
        <v>0</v>
      </c>
      <c r="F48" s="85">
        <v>0</v>
      </c>
      <c r="G48" s="22">
        <f t="shared" si="4"/>
        <v>0</v>
      </c>
      <c r="H48" s="51" t="str">
        <f t="shared" si="5"/>
        <v> </v>
      </c>
      <c r="I48" s="79"/>
    </row>
    <row r="49" spans="1:9" s="24" customFormat="1" ht="12.75" customHeight="1">
      <c r="A49" s="15" t="s">
        <v>52</v>
      </c>
      <c r="B49" s="13">
        <v>0</v>
      </c>
      <c r="C49" s="85">
        <v>0</v>
      </c>
      <c r="D49" s="41">
        <f t="shared" si="3"/>
        <v>0</v>
      </c>
      <c r="E49" s="13">
        <v>0</v>
      </c>
      <c r="F49" s="85">
        <v>0</v>
      </c>
      <c r="G49" s="22">
        <f t="shared" si="4"/>
        <v>0</v>
      </c>
      <c r="H49" s="51" t="str">
        <f t="shared" si="5"/>
        <v> </v>
      </c>
      <c r="I49" s="79"/>
    </row>
    <row r="50" spans="1:9" s="24" customFormat="1" ht="12.75" customHeight="1">
      <c r="A50" s="15" t="s">
        <v>63</v>
      </c>
      <c r="B50" s="13">
        <v>78.888619221</v>
      </c>
      <c r="C50" s="85">
        <v>8.524711236000002</v>
      </c>
      <c r="D50" s="41">
        <f t="shared" si="3"/>
        <v>10.80600892775005</v>
      </c>
      <c r="E50" s="13">
        <v>62.504103858</v>
      </c>
      <c r="F50" s="85">
        <v>5.955763274999999</v>
      </c>
      <c r="G50" s="22">
        <f t="shared" si="4"/>
        <v>9.528595575949069</v>
      </c>
      <c r="H50" s="51">
        <f t="shared" si="5"/>
        <v>-30.13530769407521</v>
      </c>
      <c r="I50" s="79"/>
    </row>
    <row r="51" spans="1:9" s="24" customFormat="1" ht="12.75" customHeight="1">
      <c r="A51" s="15" t="s">
        <v>51</v>
      </c>
      <c r="B51" s="13">
        <v>65.183619221</v>
      </c>
      <c r="C51" s="85">
        <v>8.524711236000002</v>
      </c>
      <c r="D51" s="41">
        <f t="shared" si="3"/>
        <v>13.077996186584286</v>
      </c>
      <c r="E51" s="13">
        <v>58.504103858</v>
      </c>
      <c r="F51" s="85">
        <v>5.955763274999999</v>
      </c>
      <c r="G51" s="22">
        <f t="shared" si="4"/>
        <v>10.180077776177393</v>
      </c>
      <c r="H51" s="51">
        <f t="shared" si="5"/>
        <v>-30.13530769407521</v>
      </c>
      <c r="I51" s="79"/>
    </row>
    <row r="52" spans="1:9" s="24" customFormat="1" ht="12.75" customHeight="1">
      <c r="A52" s="15" t="s">
        <v>52</v>
      </c>
      <c r="B52" s="13">
        <v>13.705</v>
      </c>
      <c r="C52" s="85">
        <v>0</v>
      </c>
      <c r="D52" s="41">
        <f t="shared" si="3"/>
        <v>0</v>
      </c>
      <c r="E52" s="13">
        <v>4</v>
      </c>
      <c r="F52" s="85">
        <v>0</v>
      </c>
      <c r="G52" s="22">
        <f t="shared" si="4"/>
        <v>0</v>
      </c>
      <c r="H52" s="51" t="str">
        <f t="shared" si="5"/>
        <v> </v>
      </c>
      <c r="I52" s="79"/>
    </row>
    <row r="53" spans="1:9" s="24" customFormat="1" ht="12.75" customHeight="1">
      <c r="A53" s="15" t="s">
        <v>64</v>
      </c>
      <c r="B53" s="13">
        <v>4448.662207978001</v>
      </c>
      <c r="C53" s="85">
        <v>1212.251118372</v>
      </c>
      <c r="D53" s="41">
        <f t="shared" si="3"/>
        <v>27.249790199804597</v>
      </c>
      <c r="E53" s="13">
        <v>4757.838452779</v>
      </c>
      <c r="F53" s="85">
        <v>968.0734531429998</v>
      </c>
      <c r="G53" s="22">
        <f t="shared" si="4"/>
        <v>20.3469172556197</v>
      </c>
      <c r="H53" s="51">
        <f t="shared" si="5"/>
        <v>-20.14249865629492</v>
      </c>
      <c r="I53" s="79"/>
    </row>
    <row r="54" spans="1:9" s="24" customFormat="1" ht="12.75" customHeight="1">
      <c r="A54" s="15" t="s">
        <v>51</v>
      </c>
      <c r="B54" s="13">
        <v>3126.4645461870005</v>
      </c>
      <c r="C54" s="85">
        <v>671.510584736</v>
      </c>
      <c r="D54" s="41">
        <f t="shared" si="3"/>
        <v>21.478272816333916</v>
      </c>
      <c r="E54" s="13">
        <v>3303.802399927</v>
      </c>
      <c r="F54" s="85">
        <v>685.0968504399999</v>
      </c>
      <c r="G54" s="22">
        <f t="shared" si="4"/>
        <v>20.73661700999847</v>
      </c>
      <c r="H54" s="51">
        <f t="shared" si="5"/>
        <v>2.023239247872951</v>
      </c>
      <c r="I54" s="79"/>
    </row>
    <row r="55" spans="1:9" s="24" customFormat="1" ht="12.75" customHeight="1">
      <c r="A55" s="15" t="s">
        <v>52</v>
      </c>
      <c r="B55" s="13">
        <v>1322.197661791</v>
      </c>
      <c r="C55" s="85">
        <v>540.740533636</v>
      </c>
      <c r="D55" s="41">
        <f t="shared" si="3"/>
        <v>40.89710254845958</v>
      </c>
      <c r="E55" s="13">
        <v>1454.036052852</v>
      </c>
      <c r="F55" s="85">
        <v>282.97660270299997</v>
      </c>
      <c r="G55" s="22">
        <f t="shared" si="4"/>
        <v>19.461457104035297</v>
      </c>
      <c r="H55" s="51">
        <f t="shared" si="5"/>
        <v>-47.668690416042324</v>
      </c>
      <c r="I55" s="79"/>
    </row>
    <row r="56" spans="1:9" s="24" customFormat="1" ht="12.75">
      <c r="A56" s="15" t="s">
        <v>18</v>
      </c>
      <c r="B56" s="13">
        <v>6225.272769046999</v>
      </c>
      <c r="C56" s="85">
        <v>1278.8822607440002</v>
      </c>
      <c r="D56" s="41">
        <f t="shared" si="3"/>
        <v>20.543393168292912</v>
      </c>
      <c r="E56" s="13">
        <v>6538.82280446</v>
      </c>
      <c r="F56" s="85">
        <v>1462.0184352319998</v>
      </c>
      <c r="G56" s="22">
        <f t="shared" si="4"/>
        <v>22.359046558576054</v>
      </c>
      <c r="H56" s="51">
        <f t="shared" si="5"/>
        <v>14.320018355830385</v>
      </c>
      <c r="I56" s="79"/>
    </row>
    <row r="57" spans="1:9" s="24" customFormat="1" ht="12.75">
      <c r="A57" s="15" t="s">
        <v>19</v>
      </c>
      <c r="B57" s="13">
        <v>1947.414227031</v>
      </c>
      <c r="C57" s="85">
        <v>282.755026998</v>
      </c>
      <c r="D57" s="41">
        <f t="shared" si="3"/>
        <v>14.51951120995374</v>
      </c>
      <c r="E57" s="13">
        <v>2066.676896754</v>
      </c>
      <c r="F57" s="85">
        <v>318.918969329</v>
      </c>
      <c r="G57" s="22">
        <f t="shared" si="4"/>
        <v>15.431486645537385</v>
      </c>
      <c r="H57" s="51">
        <f t="shared" si="5"/>
        <v>12.7898494732176</v>
      </c>
      <c r="I57" s="79"/>
    </row>
    <row r="58" spans="1:9" s="24" customFormat="1" ht="12.75" customHeight="1">
      <c r="A58" s="15" t="s">
        <v>53</v>
      </c>
      <c r="B58" s="13">
        <v>435.652045622</v>
      </c>
      <c r="C58" s="85">
        <v>87.861352732</v>
      </c>
      <c r="D58" s="41">
        <f t="shared" si="3"/>
        <v>20.167781516222746</v>
      </c>
      <c r="E58" s="13">
        <v>583.880292351</v>
      </c>
      <c r="F58" s="85">
        <v>222.44106780700002</v>
      </c>
      <c r="G58" s="22">
        <f t="shared" si="4"/>
        <v>38.09703302561194</v>
      </c>
      <c r="H58" s="35">
        <f t="shared" si="5"/>
        <v>153.172823875707</v>
      </c>
      <c r="I58" s="79"/>
    </row>
    <row r="59" spans="1:9" s="24" customFormat="1" ht="25.5" customHeight="1">
      <c r="A59" s="65" t="s">
        <v>54</v>
      </c>
      <c r="B59" s="13">
        <v>59.738348374000005</v>
      </c>
      <c r="C59" s="85">
        <v>16</v>
      </c>
      <c r="D59" s="41">
        <f t="shared" si="3"/>
        <v>26.783465622165913</v>
      </c>
      <c r="E59" s="13">
        <v>215.889782583</v>
      </c>
      <c r="F59" s="85">
        <v>174.43634469999998</v>
      </c>
      <c r="G59" s="22">
        <f t="shared" si="4"/>
        <v>80.79879585451756</v>
      </c>
      <c r="H59" s="35">
        <f t="shared" si="5"/>
        <v>990.2271543749998</v>
      </c>
      <c r="I59" s="79"/>
    </row>
    <row r="60" spans="1:9" s="24" customFormat="1" ht="12.75" customHeight="1">
      <c r="A60" s="65" t="s">
        <v>55</v>
      </c>
      <c r="B60" s="13">
        <v>246.74531661700004</v>
      </c>
      <c r="C60" s="85">
        <v>45.807449172</v>
      </c>
      <c r="D60" s="41">
        <f t="shared" si="3"/>
        <v>18.564668136377506</v>
      </c>
      <c r="E60" s="13">
        <v>231.470123447</v>
      </c>
      <c r="F60" s="85">
        <v>24.951032184</v>
      </c>
      <c r="G60" s="22">
        <f t="shared" si="4"/>
        <v>10.779374811934668</v>
      </c>
      <c r="H60" s="35">
        <f t="shared" si="5"/>
        <v>-45.53062299908325</v>
      </c>
      <c r="I60" s="79"/>
    </row>
    <row r="61" spans="1:9" s="24" customFormat="1" ht="25.5" customHeight="1">
      <c r="A61" s="65" t="s">
        <v>56</v>
      </c>
      <c r="B61" s="13">
        <v>36.449636166999994</v>
      </c>
      <c r="C61" s="85">
        <v>12.639194969999998</v>
      </c>
      <c r="D61" s="41">
        <f t="shared" si="3"/>
        <v>34.675778139708854</v>
      </c>
      <c r="E61" s="13">
        <v>36.566090687999996</v>
      </c>
      <c r="F61" s="85">
        <v>1.8450781360000001</v>
      </c>
      <c r="G61" s="22">
        <f t="shared" si="4"/>
        <v>5.045872012250697</v>
      </c>
      <c r="H61" s="35">
        <f t="shared" si="5"/>
        <v>-85.40193311061805</v>
      </c>
      <c r="I61" s="79"/>
    </row>
    <row r="62" spans="1:9" s="24" customFormat="1" ht="12.75" customHeight="1">
      <c r="A62" s="15" t="s">
        <v>57</v>
      </c>
      <c r="B62" s="13">
        <v>63.180410667</v>
      </c>
      <c r="C62" s="85">
        <v>4.894148702</v>
      </c>
      <c r="D62" s="41">
        <f t="shared" si="3"/>
        <v>7.746307202394114</v>
      </c>
      <c r="E62" s="13">
        <v>69.515961836</v>
      </c>
      <c r="F62" s="85">
        <v>12.906052899</v>
      </c>
      <c r="G62" s="22">
        <f t="shared" si="4"/>
        <v>18.56559638698171</v>
      </c>
      <c r="H62" s="35">
        <f t="shared" si="5"/>
        <v>163.70373449678647</v>
      </c>
      <c r="I62" s="79"/>
    </row>
    <row r="63" spans="1:9" s="24" customFormat="1" ht="12.75" customHeight="1">
      <c r="A63" s="15" t="s">
        <v>58</v>
      </c>
      <c r="B63" s="13">
        <v>29.538333797</v>
      </c>
      <c r="C63" s="85">
        <v>8.520559888</v>
      </c>
      <c r="D63" s="41">
        <f t="shared" si="3"/>
        <v>28.845770200028593</v>
      </c>
      <c r="E63" s="13">
        <v>30.438333797</v>
      </c>
      <c r="F63" s="85">
        <v>8.302559888</v>
      </c>
      <c r="G63" s="22">
        <f t="shared" si="4"/>
        <v>27.27665693980365</v>
      </c>
      <c r="H63" s="35">
        <f t="shared" si="5"/>
        <v>-2.5585173141852096</v>
      </c>
      <c r="I63" s="79"/>
    </row>
    <row r="64" spans="1:9" s="24" customFormat="1" ht="12.75" customHeight="1">
      <c r="A64" s="15" t="s">
        <v>59</v>
      </c>
      <c r="B64" s="13">
        <v>1511.762181409</v>
      </c>
      <c r="C64" s="85">
        <v>194.893674266</v>
      </c>
      <c r="D64" s="41">
        <f t="shared" si="3"/>
        <v>12.8918209929259</v>
      </c>
      <c r="E64" s="13">
        <v>1482.7966044030002</v>
      </c>
      <c r="F64" s="85">
        <v>96.477901522</v>
      </c>
      <c r="G64" s="22">
        <f t="shared" si="4"/>
        <v>6.506482496353145</v>
      </c>
      <c r="H64" s="35">
        <f t="shared" si="5"/>
        <v>-50.49716113909247</v>
      </c>
      <c r="I64" s="79"/>
    </row>
    <row r="65" spans="1:9" s="24" customFormat="1" ht="12.75" customHeight="1">
      <c r="A65" s="15" t="s">
        <v>60</v>
      </c>
      <c r="B65" s="13">
        <v>323.913923632</v>
      </c>
      <c r="C65" s="85">
        <v>69.620252904</v>
      </c>
      <c r="D65" s="41">
        <f t="shared" si="3"/>
        <v>21.493442493412502</v>
      </c>
      <c r="E65" s="13">
        <v>389.241291229</v>
      </c>
      <c r="F65" s="85">
        <v>96.477901522</v>
      </c>
      <c r="G65" s="22">
        <f t="shared" si="4"/>
        <v>24.78614260511219</v>
      </c>
      <c r="H65" s="35">
        <f t="shared" si="5"/>
        <v>38.57734997750475</v>
      </c>
      <c r="I65" s="79"/>
    </row>
    <row r="66" spans="1:9" s="24" customFormat="1" ht="12.75" customHeight="1">
      <c r="A66" s="15" t="s">
        <v>61</v>
      </c>
      <c r="B66" s="13">
        <v>0</v>
      </c>
      <c r="C66" s="85">
        <v>0</v>
      </c>
      <c r="D66" s="41">
        <f t="shared" si="3"/>
        <v>0</v>
      </c>
      <c r="E66" s="13">
        <v>0</v>
      </c>
      <c r="F66" s="85">
        <v>0</v>
      </c>
      <c r="G66" s="22">
        <f t="shared" si="4"/>
        <v>0</v>
      </c>
      <c r="H66" s="35" t="str">
        <f t="shared" si="5"/>
        <v> </v>
      </c>
      <c r="I66" s="79"/>
    </row>
    <row r="67" spans="1:9" s="24" customFormat="1" ht="12.75" customHeight="1">
      <c r="A67" s="15" t="s">
        <v>62</v>
      </c>
      <c r="B67" s="13">
        <v>1187.848257777</v>
      </c>
      <c r="C67" s="85">
        <v>125.273421362</v>
      </c>
      <c r="D67" s="41">
        <f t="shared" si="3"/>
        <v>10.54624785125695</v>
      </c>
      <c r="E67" s="13">
        <v>1093.555313174</v>
      </c>
      <c r="F67" s="85">
        <v>0</v>
      </c>
      <c r="G67" s="22">
        <f t="shared" si="4"/>
        <v>0</v>
      </c>
      <c r="H67" s="35">
        <f t="shared" si="5"/>
        <v>-100</v>
      </c>
      <c r="I67" s="79"/>
    </row>
    <row r="68" spans="1:9" s="24" customFormat="1" ht="12.75">
      <c r="A68" s="15"/>
      <c r="B68" s="13"/>
      <c r="C68" s="85"/>
      <c r="D68" s="41"/>
      <c r="E68" s="13"/>
      <c r="F68" s="85"/>
      <c r="G68" s="22"/>
      <c r="H68" s="35"/>
      <c r="I68" s="79"/>
    </row>
    <row r="69" spans="1:9" s="24" customFormat="1" ht="13.5">
      <c r="A69" s="28" t="s">
        <v>20</v>
      </c>
      <c r="B69" s="17">
        <v>3527.265547264993</v>
      </c>
      <c r="C69" s="88">
        <v>164.87414994900018</v>
      </c>
      <c r="D69" s="44">
        <f>_xlfn.IFERROR((C69/B69*100),0)</f>
        <v>4.6742766525429875</v>
      </c>
      <c r="E69" s="17">
        <v>3576.5046572170104</v>
      </c>
      <c r="F69" s="88">
        <v>-677.7347544469976</v>
      </c>
      <c r="G69" s="29">
        <f>_xlfn.IFERROR((F69/E69*100),0)</f>
        <v>-18.94963992509838</v>
      </c>
      <c r="H69" s="91">
        <f>IF(C69&lt;&gt;0,F69/C69*100-100," ")</f>
        <v>-511.0618642501802</v>
      </c>
      <c r="I69" s="79"/>
    </row>
    <row r="70" spans="1:9" s="24" customFormat="1" ht="7.5" customHeight="1">
      <c r="A70" s="25"/>
      <c r="B70" s="18"/>
      <c r="C70" s="89"/>
      <c r="D70" s="42"/>
      <c r="E70" s="18"/>
      <c r="F70" s="89"/>
      <c r="G70" s="27"/>
      <c r="H70" s="36"/>
      <c r="I70" s="79"/>
    </row>
    <row r="71" spans="1:9" s="10" customFormat="1" ht="6.75" customHeight="1">
      <c r="A71" s="25"/>
      <c r="B71" s="26"/>
      <c r="C71" s="86"/>
      <c r="D71" s="42"/>
      <c r="E71" s="26"/>
      <c r="F71" s="86"/>
      <c r="G71" s="27"/>
      <c r="H71" s="36"/>
      <c r="I71" s="79"/>
    </row>
    <row r="72" spans="1:11" s="14" customFormat="1" ht="12.75" outlineLevel="2">
      <c r="A72" s="62" t="s">
        <v>21</v>
      </c>
      <c r="B72" s="11">
        <v>7082.689659597001</v>
      </c>
      <c r="C72" s="84">
        <v>887.4941181929998</v>
      </c>
      <c r="D72" s="40">
        <f>_xlfn.IFERROR((C72/B72*100),0)</f>
        <v>12.530467390879549</v>
      </c>
      <c r="E72" s="11">
        <v>8460.672418312997</v>
      </c>
      <c r="F72" s="84">
        <v>1268.9721026119996</v>
      </c>
      <c r="G72" s="21">
        <f>_xlfn.IFERROR((F72/E72*100),0)</f>
        <v>14.99847813355034</v>
      </c>
      <c r="H72" s="34">
        <f>IF(C72&lt;&gt;0,F72/C72*100-100," ")</f>
        <v>42.98371973390829</v>
      </c>
      <c r="I72" s="79"/>
      <c r="J72" s="81"/>
      <c r="K72" s="80"/>
    </row>
    <row r="73" spans="1:10" s="24" customFormat="1" ht="12.75">
      <c r="A73" s="15" t="s">
        <v>22</v>
      </c>
      <c r="B73" s="13">
        <v>6996.073753562001</v>
      </c>
      <c r="C73" s="85">
        <v>828.697105935</v>
      </c>
      <c r="D73" s="41">
        <f>_xlfn.IFERROR((C73/B73*100),0)</f>
        <v>11.845173952219627</v>
      </c>
      <c r="E73" s="13">
        <v>8336.440301661998</v>
      </c>
      <c r="F73" s="85">
        <v>1253.8905949279997</v>
      </c>
      <c r="G73" s="22">
        <f>_xlfn.IFERROR((F73/E73*100),0)</f>
        <v>15.041079280301656</v>
      </c>
      <c r="H73" s="35">
        <f>IF(C73&lt;&gt;0,F73/C73*100-100," ")</f>
        <v>51.30867309030404</v>
      </c>
      <c r="I73" s="79"/>
      <c r="J73" s="82"/>
    </row>
    <row r="74" spans="1:10" s="24" customFormat="1" ht="12.75">
      <c r="A74" s="15" t="s">
        <v>23</v>
      </c>
      <c r="B74" s="13">
        <v>86.615906035</v>
      </c>
      <c r="C74" s="85">
        <v>17.698043759999997</v>
      </c>
      <c r="D74" s="41">
        <f>_xlfn.IFERROR((C74/B74*100),0)</f>
        <v>20.432787198287254</v>
      </c>
      <c r="E74" s="13">
        <v>124.23211665099998</v>
      </c>
      <c r="F74" s="85">
        <v>15.081507684000002</v>
      </c>
      <c r="G74" s="22">
        <f>_xlfn.IFERROR((F74/E74*100),0)</f>
        <v>12.139781636634142</v>
      </c>
      <c r="H74" s="35">
        <f>IF(C74&lt;&gt;0,F74/C74*100-100," ")</f>
        <v>-14.784323688439088</v>
      </c>
      <c r="I74" s="79"/>
      <c r="J74" s="83"/>
    </row>
    <row r="75" spans="1:10" s="24" customFormat="1" ht="13.5" customHeight="1">
      <c r="A75" s="15" t="s">
        <v>69</v>
      </c>
      <c r="B75" s="13"/>
      <c r="C75" s="85">
        <v>41.098968498000005</v>
      </c>
      <c r="D75" s="41">
        <v>0</v>
      </c>
      <c r="E75" s="13"/>
      <c r="F75" s="85">
        <v>0</v>
      </c>
      <c r="G75" s="22">
        <v>0</v>
      </c>
      <c r="H75" s="35">
        <v>0</v>
      </c>
      <c r="I75" s="79"/>
      <c r="J75" s="82"/>
    </row>
    <row r="76" spans="1:9" s="24" customFormat="1" ht="13.5">
      <c r="A76" s="28" t="s">
        <v>24</v>
      </c>
      <c r="B76" s="19">
        <v>-3555.424112332008</v>
      </c>
      <c r="C76" s="90">
        <v>-722.6199682439997</v>
      </c>
      <c r="D76" s="45">
        <f>_xlfn.IFERROR((C76/B76*100),0)</f>
        <v>20.324437968949706</v>
      </c>
      <c r="E76" s="19">
        <v>-4884.167761095987</v>
      </c>
      <c r="F76" s="90">
        <v>-1946.7068570589972</v>
      </c>
      <c r="G76" s="45">
        <f>_xlfn.IFERROR((F76/E76*100),0)</f>
        <v>39.85749368736188</v>
      </c>
      <c r="H76" s="67">
        <f>IF(C76&lt;&gt;0,F76/C76*100-100," ")</f>
        <v>169.3956633650169</v>
      </c>
      <c r="I76" s="79"/>
    </row>
    <row r="77" spans="1:9" s="24" customFormat="1" ht="5.25" customHeight="1">
      <c r="A77" s="15"/>
      <c r="B77" s="13"/>
      <c r="C77" s="13"/>
      <c r="D77" s="41"/>
      <c r="E77" s="13"/>
      <c r="F77" s="13"/>
      <c r="G77" s="22"/>
      <c r="H77" s="35"/>
      <c r="I77" s="79"/>
    </row>
    <row r="78" spans="1:9" s="24" customFormat="1" ht="25.5">
      <c r="A78" s="30" t="s">
        <v>25</v>
      </c>
      <c r="B78" s="13"/>
      <c r="C78" s="13"/>
      <c r="D78" s="46"/>
      <c r="E78" s="13"/>
      <c r="F78" s="13"/>
      <c r="G78" s="31"/>
      <c r="H78" s="37"/>
      <c r="I78" s="79"/>
    </row>
    <row r="79" spans="1:9" s="24" customFormat="1" ht="7.5" customHeight="1">
      <c r="A79" s="62"/>
      <c r="B79" s="13"/>
      <c r="C79" s="13"/>
      <c r="D79" s="40"/>
      <c r="E79" s="13"/>
      <c r="F79" s="13"/>
      <c r="G79" s="21"/>
      <c r="H79" s="34"/>
      <c r="I79" s="79"/>
    </row>
    <row r="80" spans="1:9" s="14" customFormat="1" ht="12.75" outlineLevel="2">
      <c r="A80" s="62" t="s">
        <v>26</v>
      </c>
      <c r="B80" s="11">
        <v>634.517681799</v>
      </c>
      <c r="C80" s="11">
        <v>2845.8884420262907</v>
      </c>
      <c r="D80" s="40">
        <f aca="true" t="shared" si="6" ref="D80:D85">_xlfn.IFERROR((C80/B80*100),0)</f>
        <v>448.5120783328777</v>
      </c>
      <c r="E80" s="11">
        <v>620.06398072</v>
      </c>
      <c r="F80" s="11">
        <v>3632.7805915179997</v>
      </c>
      <c r="G80" s="21">
        <f aca="true" t="shared" si="7" ref="G80:G92">_xlfn.IFERROR((F80/E80*100),0)</f>
        <v>585.8718945905746</v>
      </c>
      <c r="H80" s="34">
        <f aca="true" t="shared" si="8" ref="H80:H85">IF(C80&lt;&gt;0,F80/C80*100-100," ")</f>
        <v>27.650140387493067</v>
      </c>
      <c r="I80" s="79"/>
    </row>
    <row r="81" spans="1:9" s="24" customFormat="1" ht="12.75" customHeight="1">
      <c r="A81" s="15" t="s">
        <v>27</v>
      </c>
      <c r="B81" s="13">
        <v>634.517681799</v>
      </c>
      <c r="C81" s="13">
        <v>2845.8884420262907</v>
      </c>
      <c r="D81" s="41">
        <f t="shared" si="6"/>
        <v>448.5120783328777</v>
      </c>
      <c r="E81" s="13">
        <v>620.06398072</v>
      </c>
      <c r="F81" s="13">
        <v>3632.7805915179997</v>
      </c>
      <c r="G81" s="22">
        <f t="shared" si="7"/>
        <v>585.8718945905746</v>
      </c>
      <c r="H81" s="35">
        <f t="shared" si="8"/>
        <v>27.650140387493067</v>
      </c>
      <c r="I81" s="79"/>
    </row>
    <row r="82" spans="1:9" s="24" customFormat="1" ht="12.75" customHeight="1">
      <c r="A82" s="15" t="s">
        <v>28</v>
      </c>
      <c r="B82" s="13">
        <v>0</v>
      </c>
      <c r="C82" s="13">
        <v>0</v>
      </c>
      <c r="D82" s="41">
        <f t="shared" si="6"/>
        <v>0</v>
      </c>
      <c r="E82" s="13">
        <v>0</v>
      </c>
      <c r="F82" s="13">
        <v>0</v>
      </c>
      <c r="G82" s="22">
        <f t="shared" si="7"/>
        <v>0</v>
      </c>
      <c r="H82" s="35" t="str">
        <f t="shared" si="8"/>
        <v> </v>
      </c>
      <c r="I82" s="79"/>
    </row>
    <row r="83" spans="1:9" s="14" customFormat="1" ht="12.75" outlineLevel="2">
      <c r="A83" s="62" t="s">
        <v>29</v>
      </c>
      <c r="B83" s="11">
        <v>4189.941794131</v>
      </c>
      <c r="C83" s="11">
        <v>3885.1078346299996</v>
      </c>
      <c r="D83" s="40">
        <f t="shared" si="6"/>
        <v>92.72462543684993</v>
      </c>
      <c r="E83" s="11">
        <v>5592.807151884999</v>
      </c>
      <c r="F83" s="11">
        <v>4543.358749263</v>
      </c>
      <c r="G83" s="21">
        <f t="shared" si="7"/>
        <v>81.23574845114598</v>
      </c>
      <c r="H83" s="34">
        <f t="shared" si="8"/>
        <v>16.942925207008813</v>
      </c>
      <c r="I83" s="79"/>
    </row>
    <row r="84" spans="1:9" s="24" customFormat="1" ht="15" customHeight="1">
      <c r="A84" s="15" t="s">
        <v>27</v>
      </c>
      <c r="B84" s="13">
        <v>2677.922474476</v>
      </c>
      <c r="C84" s="13">
        <v>590.4158594410001</v>
      </c>
      <c r="D84" s="47">
        <f t="shared" si="6"/>
        <v>22.047533678379885</v>
      </c>
      <c r="E84" s="13">
        <v>-223.03164041799994</v>
      </c>
      <c r="F84" s="13">
        <v>73.987545085</v>
      </c>
      <c r="G84" s="22">
        <f t="shared" si="7"/>
        <v>-33.17356449799433</v>
      </c>
      <c r="H84" s="35">
        <f t="shared" si="8"/>
        <v>-87.46857085528653</v>
      </c>
      <c r="I84" s="79"/>
    </row>
    <row r="85" spans="1:9" s="24" customFormat="1" ht="12.75" customHeight="1">
      <c r="A85" s="15" t="s">
        <v>28</v>
      </c>
      <c r="B85" s="13">
        <v>1512.0193196550003</v>
      </c>
      <c r="C85" s="13">
        <v>3294.691975189</v>
      </c>
      <c r="D85" s="47">
        <f t="shared" si="6"/>
        <v>217.90012418232556</v>
      </c>
      <c r="E85" s="13">
        <v>5815.8387923029995</v>
      </c>
      <c r="F85" s="13">
        <v>4469.371204178</v>
      </c>
      <c r="G85" s="22">
        <f t="shared" si="7"/>
        <v>76.84826495007067</v>
      </c>
      <c r="H85" s="35">
        <f t="shared" si="8"/>
        <v>35.65368895893869</v>
      </c>
      <c r="I85" s="79"/>
    </row>
    <row r="86" spans="1:9" s="24" customFormat="1" ht="6" customHeight="1">
      <c r="A86" s="15"/>
      <c r="B86" s="13"/>
      <c r="C86" s="13"/>
      <c r="D86" s="47"/>
      <c r="E86" s="13"/>
      <c r="F86" s="13"/>
      <c r="G86" s="22"/>
      <c r="H86" s="35"/>
      <c r="I86" s="79"/>
    </row>
    <row r="87" spans="1:9" s="10" customFormat="1" ht="12.75">
      <c r="A87" s="62" t="s">
        <v>30</v>
      </c>
      <c r="B87" s="11">
        <v>-250</v>
      </c>
      <c r="C87" s="11">
        <v>615.795859441</v>
      </c>
      <c r="D87" s="48"/>
      <c r="E87" s="11">
        <v>-255</v>
      </c>
      <c r="F87" s="11">
        <v>-40.235454915000005</v>
      </c>
      <c r="G87" s="48">
        <f t="shared" si="7"/>
        <v>15.778609770588236</v>
      </c>
      <c r="H87" s="54">
        <f aca="true" t="shared" si="9" ref="H87:H93">IF(C87&lt;&gt;0,F87/C87*100-100," ")</f>
        <v>-106.53389500727148</v>
      </c>
      <c r="I87" s="79"/>
    </row>
    <row r="88" spans="1:9" s="32" customFormat="1" ht="12.75" customHeight="1">
      <c r="A88" s="15" t="s">
        <v>31</v>
      </c>
      <c r="B88" s="57">
        <v>0</v>
      </c>
      <c r="C88" s="57">
        <v>1807.853753719</v>
      </c>
      <c r="D88" s="58">
        <f>_xlfn.IFERROR((C88/B88*100),0)</f>
        <v>0</v>
      </c>
      <c r="E88" s="57">
        <v>0</v>
      </c>
      <c r="F88" s="57">
        <v>0</v>
      </c>
      <c r="G88" s="49">
        <f t="shared" si="7"/>
        <v>0</v>
      </c>
      <c r="H88" s="55">
        <f t="shared" si="9"/>
        <v>-100</v>
      </c>
      <c r="I88" s="79"/>
    </row>
    <row r="89" spans="1:9" s="32" customFormat="1" ht="12.75" customHeight="1">
      <c r="A89" s="15" t="s">
        <v>32</v>
      </c>
      <c r="B89" s="57">
        <v>250</v>
      </c>
      <c r="C89" s="57">
        <v>1192.057894278</v>
      </c>
      <c r="D89" s="58">
        <f>_xlfn.IFERROR((C89/B89*100),0)</f>
        <v>476.8231577112</v>
      </c>
      <c r="E89" s="57">
        <v>255</v>
      </c>
      <c r="F89" s="57">
        <v>40.235454915000005</v>
      </c>
      <c r="G89" s="49">
        <f t="shared" si="7"/>
        <v>15.778609770588236</v>
      </c>
      <c r="H89" s="55">
        <f t="shared" si="9"/>
        <v>-96.62470630762698</v>
      </c>
      <c r="I89" s="79"/>
    </row>
    <row r="90" spans="1:9" s="32" customFormat="1" ht="6.75" customHeight="1">
      <c r="A90" s="66"/>
      <c r="B90" s="57"/>
      <c r="C90" s="57"/>
      <c r="D90" s="58"/>
      <c r="E90" s="57"/>
      <c r="F90" s="57"/>
      <c r="G90" s="49"/>
      <c r="H90" s="55" t="str">
        <f t="shared" si="9"/>
        <v> </v>
      </c>
      <c r="I90" s="79"/>
    </row>
    <row r="91" spans="1:9" s="32" customFormat="1" ht="12.75">
      <c r="A91" s="62" t="s">
        <v>33</v>
      </c>
      <c r="B91" s="59">
        <v>3220.574777986</v>
      </c>
      <c r="C91" s="59">
        <v>2858.5538999392907</v>
      </c>
      <c r="D91" s="60">
        <f>_xlfn.IFERROR((C91/B91*100),0)</f>
        <v>88.75912211319307</v>
      </c>
      <c r="E91" s="59">
        <v>3220.574777986</v>
      </c>
      <c r="F91" s="59">
        <v>0</v>
      </c>
      <c r="G91" s="50">
        <f t="shared" si="7"/>
        <v>0</v>
      </c>
      <c r="H91" s="56">
        <f t="shared" si="9"/>
        <v>-100</v>
      </c>
      <c r="I91" s="79"/>
    </row>
    <row r="92" spans="1:9" s="32" customFormat="1" ht="12.75">
      <c r="A92" s="12" t="s">
        <v>66</v>
      </c>
      <c r="B92" s="57">
        <v>3220.574777986</v>
      </c>
      <c r="C92" s="57">
        <v>2858.5538999392907</v>
      </c>
      <c r="D92" s="58">
        <f>_xlfn.IFERROR((C92/B92*100),0)</f>
        <v>88.75912211319307</v>
      </c>
      <c r="E92" s="57">
        <v>3220.574777986</v>
      </c>
      <c r="F92" s="57">
        <v>0</v>
      </c>
      <c r="G92" s="49">
        <f t="shared" si="7"/>
        <v>0</v>
      </c>
      <c r="H92" s="55">
        <f t="shared" si="9"/>
        <v>-100</v>
      </c>
      <c r="I92" s="79"/>
    </row>
    <row r="93" spans="2:9" s="32" customFormat="1" ht="7.5" customHeight="1">
      <c r="B93" s="57"/>
      <c r="C93" s="57"/>
      <c r="D93" s="58"/>
      <c r="E93" s="57"/>
      <c r="F93" s="57"/>
      <c r="G93" s="49"/>
      <c r="H93" s="55" t="str">
        <f t="shared" si="9"/>
        <v> </v>
      </c>
      <c r="I93" s="79"/>
    </row>
    <row r="94" spans="1:9" s="32" customFormat="1" ht="12.75" customHeight="1" hidden="1">
      <c r="A94" s="10" t="s">
        <v>34</v>
      </c>
      <c r="B94" s="59">
        <v>-7.275957614183426E-12</v>
      </c>
      <c r="C94" s="59">
        <v>316.5994243597095</v>
      </c>
      <c r="D94" s="60"/>
      <c r="E94" s="59">
        <v>88.57541006901192</v>
      </c>
      <c r="F94" s="59">
        <v>-1036.1286993139984</v>
      </c>
      <c r="G94" s="49"/>
      <c r="H94" s="56"/>
      <c r="I94" s="79"/>
    </row>
    <row r="95" spans="2:9" ht="14.25">
      <c r="B95" s="61"/>
      <c r="D95" s="61"/>
      <c r="E95" s="61"/>
      <c r="F95" s="61">
        <f>IF($A95="","",#REF!)</f>
      </c>
      <c r="I95" s="79"/>
    </row>
    <row r="96" spans="1:9" ht="15">
      <c r="A96" s="4" t="s">
        <v>90</v>
      </c>
      <c r="B96" s="61"/>
      <c r="D96" s="61"/>
      <c r="E96" s="61"/>
      <c r="F96" s="9"/>
      <c r="I96" s="79"/>
    </row>
    <row r="97" spans="1:12" ht="14.25">
      <c r="A97" s="38" t="s">
        <v>65</v>
      </c>
      <c r="B97" s="61"/>
      <c r="D97" s="61"/>
      <c r="E97" s="61"/>
      <c r="F97" s="9"/>
      <c r="G97" s="71"/>
      <c r="H97" s="71"/>
      <c r="I97" s="79"/>
      <c r="J97" s="71"/>
      <c r="K97" s="71"/>
      <c r="L97" s="71"/>
    </row>
    <row r="98" spans="2:12" ht="14.25">
      <c r="B98" s="61"/>
      <c r="D98" s="61"/>
      <c r="E98" s="61"/>
      <c r="G98" s="71"/>
      <c r="H98" s="71"/>
      <c r="I98" s="79"/>
      <c r="J98" s="71"/>
      <c r="K98" s="71"/>
      <c r="L98" s="71"/>
    </row>
    <row r="99" spans="2:12" ht="14.25">
      <c r="B99" s="61"/>
      <c r="D99" s="61"/>
      <c r="E99" s="61"/>
      <c r="G99" s="71"/>
      <c r="H99" s="71"/>
      <c r="I99" s="72"/>
      <c r="J99" s="71"/>
      <c r="K99" s="71"/>
      <c r="L99" s="71"/>
    </row>
    <row r="100" spans="2:12" ht="14.25">
      <c r="B100" s="61"/>
      <c r="D100" s="61"/>
      <c r="E100" s="61"/>
      <c r="G100" s="71"/>
      <c r="H100" s="71"/>
      <c r="I100" s="72"/>
      <c r="J100" s="71"/>
      <c r="K100" s="71"/>
      <c r="L100" s="71"/>
    </row>
    <row r="101" spans="2:12" ht="14.25">
      <c r="B101" s="61"/>
      <c r="D101" s="61"/>
      <c r="E101" s="61"/>
      <c r="G101" s="71"/>
      <c r="H101" s="71"/>
      <c r="I101" s="72"/>
      <c r="J101" s="71"/>
      <c r="K101" s="71"/>
      <c r="L101" s="71"/>
    </row>
    <row r="102" spans="2:12" ht="14.25">
      <c r="B102" s="61"/>
      <c r="D102" s="61"/>
      <c r="E102" s="61"/>
      <c r="G102" s="71"/>
      <c r="H102" s="71"/>
      <c r="I102" s="72"/>
      <c r="J102" s="71"/>
      <c r="K102" s="71"/>
      <c r="L102" s="71"/>
    </row>
    <row r="103" spans="2:12" ht="14.25">
      <c r="B103" s="61"/>
      <c r="D103" s="61"/>
      <c r="E103" s="61"/>
      <c r="G103" s="71"/>
      <c r="H103" s="71"/>
      <c r="I103" s="72"/>
      <c r="J103" s="71"/>
      <c r="K103" s="71"/>
      <c r="L103" s="71"/>
    </row>
    <row r="104" spans="2:12" ht="14.25">
      <c r="B104" s="61"/>
      <c r="D104" s="61"/>
      <c r="E104" s="61"/>
      <c r="G104" s="71"/>
      <c r="H104" s="71"/>
      <c r="I104" s="72"/>
      <c r="J104" s="71"/>
      <c r="K104" s="71"/>
      <c r="L104" s="71"/>
    </row>
    <row r="105" spans="2:12" ht="14.25">
      <c r="B105" s="61"/>
      <c r="D105" s="61"/>
      <c r="E105" s="61"/>
      <c r="G105" s="71"/>
      <c r="H105" s="71"/>
      <c r="I105" s="72"/>
      <c r="J105" s="71"/>
      <c r="K105" s="71"/>
      <c r="L105" s="71"/>
    </row>
    <row r="106" spans="2:12" ht="14.25">
      <c r="B106" s="61"/>
      <c r="D106" s="61"/>
      <c r="E106" s="61"/>
      <c r="G106" s="71"/>
      <c r="H106" s="71"/>
      <c r="I106" s="72"/>
      <c r="J106" s="71"/>
      <c r="K106" s="71"/>
      <c r="L106" s="71"/>
    </row>
    <row r="107" spans="2:12" ht="14.25">
      <c r="B107" s="61"/>
      <c r="D107" s="61"/>
      <c r="E107" s="61"/>
      <c r="G107" s="71"/>
      <c r="H107" s="71"/>
      <c r="I107" s="75"/>
      <c r="J107" s="71"/>
      <c r="K107" s="71"/>
      <c r="L107" s="71"/>
    </row>
    <row r="108" spans="7:12" ht="14.25">
      <c r="G108" s="71"/>
      <c r="H108" s="71"/>
      <c r="I108" s="72"/>
      <c r="J108" s="71"/>
      <c r="K108" s="71"/>
      <c r="L108" s="71"/>
    </row>
    <row r="109" spans="7:12" ht="14.25">
      <c r="G109" s="71"/>
      <c r="H109" s="71"/>
      <c r="I109" s="72"/>
      <c r="J109" s="71"/>
      <c r="K109" s="71"/>
      <c r="L109" s="71"/>
    </row>
    <row r="110" spans="7:12" ht="14.25">
      <c r="G110" s="71"/>
      <c r="H110" s="71"/>
      <c r="I110" s="72"/>
      <c r="J110" s="71"/>
      <c r="K110" s="71"/>
      <c r="L110" s="71"/>
    </row>
    <row r="111" spans="7:12" ht="14.25">
      <c r="G111" s="71"/>
      <c r="H111" s="71"/>
      <c r="I111" s="72"/>
      <c r="J111" s="71"/>
      <c r="K111" s="71"/>
      <c r="L111" s="71"/>
    </row>
    <row r="112" spans="7:12" ht="14.25">
      <c r="G112" s="71"/>
      <c r="H112" s="71"/>
      <c r="I112" s="72"/>
      <c r="J112" s="71"/>
      <c r="K112" s="71"/>
      <c r="L112" s="71"/>
    </row>
    <row r="113" spans="7:12" ht="14.25">
      <c r="G113" s="71"/>
      <c r="H113" s="71"/>
      <c r="I113" s="72"/>
      <c r="J113" s="71"/>
      <c r="K113" s="71"/>
      <c r="L113" s="71"/>
    </row>
    <row r="114" spans="7:12" ht="14.25">
      <c r="G114" s="71"/>
      <c r="H114" s="71"/>
      <c r="I114" s="72"/>
      <c r="J114" s="71"/>
      <c r="K114" s="71"/>
      <c r="L114" s="71"/>
    </row>
    <row r="115" spans="7:12" ht="14.25">
      <c r="G115" s="71"/>
      <c r="H115" s="71"/>
      <c r="I115" s="71"/>
      <c r="J115" s="71"/>
      <c r="K115" s="71"/>
      <c r="L115" s="71"/>
    </row>
    <row r="116" spans="7:12" ht="14.25">
      <c r="G116" s="71"/>
      <c r="H116" s="71"/>
      <c r="I116" s="71"/>
      <c r="J116" s="71"/>
      <c r="K116" s="71"/>
      <c r="L116" s="71"/>
    </row>
    <row r="117" spans="7:12" ht="14.25">
      <c r="G117" s="71"/>
      <c r="H117" s="71"/>
      <c r="I117" s="71"/>
      <c r="J117" s="71"/>
      <c r="K117" s="71"/>
      <c r="L117" s="71"/>
    </row>
    <row r="118" spans="7:12" ht="14.25">
      <c r="G118" s="71"/>
      <c r="H118" s="71"/>
      <c r="I118" s="71"/>
      <c r="J118" s="71"/>
      <c r="K118" s="71"/>
      <c r="L118" s="71"/>
    </row>
    <row r="119" spans="7:12" ht="14.25">
      <c r="G119" s="71"/>
      <c r="H119" s="71"/>
      <c r="I119" s="71"/>
      <c r="J119" s="71"/>
      <c r="K119" s="71"/>
      <c r="L119" s="71"/>
    </row>
    <row r="120" spans="7:12" ht="14.25">
      <c r="G120" s="71"/>
      <c r="H120" s="71"/>
      <c r="I120" s="71"/>
      <c r="J120" s="71"/>
      <c r="K120" s="71"/>
      <c r="L120" s="71"/>
    </row>
    <row r="121" spans="7:12" ht="14.25">
      <c r="G121" s="71"/>
      <c r="H121" s="71"/>
      <c r="I121" s="71"/>
      <c r="J121" s="71"/>
      <c r="K121" s="71"/>
      <c r="L121" s="71"/>
    </row>
    <row r="122" spans="7:12" ht="14.25">
      <c r="G122" s="71"/>
      <c r="H122" s="71"/>
      <c r="I122" s="71"/>
      <c r="J122" s="71"/>
      <c r="K122" s="71"/>
      <c r="L122" s="71"/>
    </row>
    <row r="123" spans="7:12" ht="14.25">
      <c r="G123" s="71"/>
      <c r="H123" s="71"/>
      <c r="I123" s="71"/>
      <c r="J123" s="71"/>
      <c r="K123" s="71"/>
      <c r="L123" s="71"/>
    </row>
    <row r="124" spans="7:12" ht="14.25">
      <c r="G124" s="71"/>
      <c r="H124" s="71"/>
      <c r="I124" s="71"/>
      <c r="J124" s="71"/>
      <c r="K124" s="71"/>
      <c r="L124" s="71"/>
    </row>
    <row r="125" spans="7:12" ht="14.25">
      <c r="G125" s="71"/>
      <c r="H125" s="71"/>
      <c r="I125" s="71"/>
      <c r="J125" s="71"/>
      <c r="K125" s="71"/>
      <c r="L125" s="71"/>
    </row>
    <row r="126" spans="7:12" ht="14.25">
      <c r="G126" s="71"/>
      <c r="H126" s="71"/>
      <c r="I126" s="71"/>
      <c r="J126" s="71"/>
      <c r="K126" s="71"/>
      <c r="L126" s="71"/>
    </row>
    <row r="127" spans="7:12" ht="14.25">
      <c r="G127" s="71"/>
      <c r="H127" s="71"/>
      <c r="I127" s="71"/>
      <c r="J127" s="71"/>
      <c r="K127" s="71"/>
      <c r="L127" s="71"/>
    </row>
    <row r="128" spans="7:12" ht="14.25">
      <c r="G128" s="71"/>
      <c r="H128" s="71"/>
      <c r="I128" s="71"/>
      <c r="J128" s="71"/>
      <c r="K128" s="71"/>
      <c r="L128" s="71"/>
    </row>
    <row r="129" spans="7:12" ht="14.25">
      <c r="G129" s="71"/>
      <c r="H129" s="71"/>
      <c r="I129" s="71"/>
      <c r="J129" s="71"/>
      <c r="K129" s="71"/>
      <c r="L129" s="71"/>
    </row>
    <row r="130" spans="7:12" ht="14.25">
      <c r="G130" s="71"/>
      <c r="H130" s="71"/>
      <c r="I130" s="71"/>
      <c r="J130" s="71"/>
      <c r="K130" s="71"/>
      <c r="L130" s="71"/>
    </row>
  </sheetData>
  <sheetProtection/>
  <mergeCells count="12">
    <mergeCell ref="A8:A9"/>
    <mergeCell ref="B8:B9"/>
    <mergeCell ref="C8:C9"/>
    <mergeCell ref="D8:D9"/>
    <mergeCell ref="A2:H2"/>
    <mergeCell ref="A3:H3"/>
    <mergeCell ref="A5:H5"/>
    <mergeCell ref="A6:H6"/>
    <mergeCell ref="E8:E9"/>
    <mergeCell ref="F8:F9"/>
    <mergeCell ref="G8:G9"/>
    <mergeCell ref="H8:H9"/>
  </mergeCells>
  <printOptions horizontalCentered="1"/>
  <pageMargins left="0.7086614173228347" right="0.7086614173228347" top="0.09" bottom="0.09" header="0.08" footer="0.13"/>
  <pageSetup fitToHeight="0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9"/>
  <sheetViews>
    <sheetView showGridLines="0" zoomScalePageLayoutView="0" workbookViewId="0" topLeftCell="A1">
      <selection activeCell="B86" sqref="B86"/>
    </sheetView>
  </sheetViews>
  <sheetFormatPr defaultColWidth="11.00390625" defaultRowHeight="14.25" outlineLevelRow="2"/>
  <cols>
    <col min="1" max="1" width="46.00390625" style="5" customWidth="1"/>
    <col min="2" max="2" width="6.875" style="5" bestFit="1" customWidth="1"/>
    <col min="3" max="4" width="6.875" style="5" customWidth="1"/>
    <col min="5" max="5" width="6.875" style="5" hidden="1" customWidth="1"/>
    <col min="6" max="6" width="7.00390625" style="93" hidden="1" customWidth="1"/>
    <col min="7" max="8" width="7.25390625" style="5" hidden="1" customWidth="1"/>
    <col min="9" max="10" width="6.25390625" style="5" hidden="1" customWidth="1"/>
    <col min="11" max="11" width="7.125" style="5" hidden="1" customWidth="1"/>
    <col min="12" max="12" width="6.25390625" style="5" hidden="1" customWidth="1"/>
    <col min="13" max="13" width="6.50390625" style="5" hidden="1" customWidth="1"/>
    <col min="14" max="14" width="10.125" style="5" customWidth="1"/>
    <col min="15" max="16384" width="11.00390625" style="5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8.75" customHeight="1">
      <c r="A3" s="123" t="s">
        <v>37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7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customHeight="1">
      <c r="A5" s="122" t="s">
        <v>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246" ht="18.75">
      <c r="A6" s="122" t="s">
        <v>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</row>
    <row r="7" spans="1:14" ht="6" customHeight="1" thickBot="1">
      <c r="A7" s="7"/>
      <c r="B7" s="7"/>
      <c r="C7" s="7"/>
      <c r="D7" s="7"/>
      <c r="E7" s="7"/>
      <c r="G7" s="7"/>
      <c r="H7" s="7"/>
      <c r="N7" s="7"/>
    </row>
    <row r="8" spans="1:14" s="8" customFormat="1" ht="16.5" customHeight="1">
      <c r="A8" s="126" t="s">
        <v>1</v>
      </c>
      <c r="B8" s="120" t="s">
        <v>71</v>
      </c>
      <c r="C8" s="120" t="s">
        <v>72</v>
      </c>
      <c r="D8" s="120" t="s">
        <v>73</v>
      </c>
      <c r="E8" s="120" t="s">
        <v>74</v>
      </c>
      <c r="F8" s="120" t="s">
        <v>75</v>
      </c>
      <c r="G8" s="120" t="s">
        <v>76</v>
      </c>
      <c r="H8" s="120" t="s">
        <v>77</v>
      </c>
      <c r="I8" s="120" t="s">
        <v>78</v>
      </c>
      <c r="J8" s="120" t="s">
        <v>79</v>
      </c>
      <c r="K8" s="120" t="s">
        <v>80</v>
      </c>
      <c r="L8" s="120" t="s">
        <v>81</v>
      </c>
      <c r="M8" s="120" t="s">
        <v>82</v>
      </c>
      <c r="N8" s="120" t="s">
        <v>83</v>
      </c>
    </row>
    <row r="9" spans="1:14" s="8" customFormat="1" ht="23.25" customHeight="1" thickBot="1">
      <c r="A9" s="127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s="10" customFormat="1" ht="12.75">
      <c r="A10" s="94" t="s">
        <v>7</v>
      </c>
      <c r="B10" s="11">
        <v>2524.8434527580002</v>
      </c>
      <c r="C10" s="11">
        <v>2807.407682454</v>
      </c>
      <c r="D10" s="11">
        <v>2325.592424669</v>
      </c>
      <c r="E10" s="11"/>
      <c r="F10" s="95"/>
      <c r="G10" s="95"/>
      <c r="H10" s="95"/>
      <c r="I10" s="95"/>
      <c r="J10" s="95"/>
      <c r="K10" s="95"/>
      <c r="L10" s="95">
        <v>0</v>
      </c>
      <c r="M10" s="95">
        <v>0</v>
      </c>
      <c r="N10" s="96">
        <f>+SUM(B10:M10)</f>
        <v>7657.843559881</v>
      </c>
    </row>
    <row r="11" spans="1:14" s="10" customFormat="1" ht="6.75" customHeight="1">
      <c r="A11" s="94"/>
      <c r="B11" s="114"/>
      <c r="C11" s="11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17" s="10" customFormat="1" ht="14.25" outlineLevel="1">
      <c r="A12" s="10" t="s">
        <v>84</v>
      </c>
      <c r="B12" s="11">
        <v>1987.3436059480002</v>
      </c>
      <c r="C12" s="11">
        <v>1689.848622866</v>
      </c>
      <c r="D12" s="11">
        <v>1670.2914016209997</v>
      </c>
      <c r="E12" s="11"/>
      <c r="F12" s="96"/>
      <c r="G12" s="96"/>
      <c r="H12" s="96"/>
      <c r="I12" s="96"/>
      <c r="J12" s="96"/>
      <c r="K12" s="96"/>
      <c r="L12" s="96">
        <v>0</v>
      </c>
      <c r="M12" s="96">
        <v>0</v>
      </c>
      <c r="N12" s="96">
        <f>+SUM(B12:M12)</f>
        <v>5347.483630435</v>
      </c>
      <c r="O12" s="76"/>
      <c r="P12" s="97"/>
      <c r="Q12" s="76"/>
    </row>
    <row r="13" spans="1:16" s="24" customFormat="1" ht="6" customHeight="1">
      <c r="A13" s="12"/>
      <c r="B13" s="115"/>
      <c r="C13" s="115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10"/>
      <c r="P13" s="10"/>
    </row>
    <row r="14" spans="1:16" s="14" customFormat="1" ht="12.75" outlineLevel="2">
      <c r="A14" s="10" t="s">
        <v>8</v>
      </c>
      <c r="B14" s="11">
        <v>152.482808861</v>
      </c>
      <c r="C14" s="11">
        <v>509.97408698000004</v>
      </c>
      <c r="D14" s="11">
        <v>96.061613197</v>
      </c>
      <c r="E14" s="11"/>
      <c r="F14" s="96"/>
      <c r="G14" s="96"/>
      <c r="H14" s="96"/>
      <c r="I14" s="96"/>
      <c r="J14" s="96"/>
      <c r="K14" s="96"/>
      <c r="L14" s="96">
        <v>0</v>
      </c>
      <c r="M14" s="96">
        <v>0</v>
      </c>
      <c r="N14" s="96">
        <f>+SUM(B14:M14)</f>
        <v>758.518509038</v>
      </c>
      <c r="P14" s="10"/>
    </row>
    <row r="15" spans="1:16" s="24" customFormat="1" ht="8.25" customHeight="1">
      <c r="A15" s="12"/>
      <c r="B15" s="115"/>
      <c r="C15" s="115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P15" s="10"/>
    </row>
    <row r="16" spans="1:16" s="14" customFormat="1" ht="12.75" outlineLevel="2">
      <c r="A16" s="10" t="s">
        <v>2</v>
      </c>
      <c r="B16" s="11">
        <v>68.606051839</v>
      </c>
      <c r="C16" s="11">
        <v>118.683213918</v>
      </c>
      <c r="D16" s="11">
        <v>121.384719627</v>
      </c>
      <c r="E16" s="11"/>
      <c r="F16" s="96"/>
      <c r="G16" s="96"/>
      <c r="H16" s="96"/>
      <c r="I16" s="96"/>
      <c r="J16" s="96"/>
      <c r="K16" s="96"/>
      <c r="L16" s="96">
        <v>0</v>
      </c>
      <c r="M16" s="96">
        <v>0</v>
      </c>
      <c r="N16" s="96">
        <f aca="true" t="shared" si="0" ref="N16:N33">+SUM(B16:M16)</f>
        <v>308.673985384</v>
      </c>
      <c r="P16" s="10"/>
    </row>
    <row r="17" spans="1:16" s="24" customFormat="1" ht="12.75" customHeight="1" hidden="1">
      <c r="A17" s="12" t="s">
        <v>9</v>
      </c>
      <c r="B17" s="13">
        <v>1.2959559999999999</v>
      </c>
      <c r="C17" s="13">
        <v>18.272828</v>
      </c>
      <c r="D17" s="98">
        <v>3.82695552</v>
      </c>
      <c r="E17" s="13"/>
      <c r="F17" s="51"/>
      <c r="G17" s="51"/>
      <c r="H17" s="51"/>
      <c r="I17" s="51"/>
      <c r="J17" s="51"/>
      <c r="K17" s="51"/>
      <c r="L17" s="51">
        <v>0</v>
      </c>
      <c r="M17" s="51">
        <v>0</v>
      </c>
      <c r="N17" s="51">
        <f t="shared" si="0"/>
        <v>23.39573952</v>
      </c>
      <c r="P17" s="10"/>
    </row>
    <row r="18" spans="1:16" s="24" customFormat="1" ht="12.75" customHeight="1" hidden="1">
      <c r="A18" s="12" t="s">
        <v>48</v>
      </c>
      <c r="B18" s="115">
        <v>0</v>
      </c>
      <c r="C18" s="115">
        <v>0</v>
      </c>
      <c r="D18" s="51">
        <v>0</v>
      </c>
      <c r="E18" s="51"/>
      <c r="F18" s="51"/>
      <c r="G18" s="51"/>
      <c r="H18" s="51"/>
      <c r="I18" s="51"/>
      <c r="J18" s="51"/>
      <c r="K18" s="51"/>
      <c r="L18" s="51">
        <v>0</v>
      </c>
      <c r="M18" s="51">
        <v>0</v>
      </c>
      <c r="N18" s="51">
        <f t="shared" si="0"/>
        <v>0</v>
      </c>
      <c r="P18" s="10"/>
    </row>
    <row r="19" spans="1:16" s="24" customFormat="1" ht="12.75" customHeight="1" hidden="1">
      <c r="A19" s="12" t="s">
        <v>49</v>
      </c>
      <c r="B19" s="115">
        <v>1.2959559999999999</v>
      </c>
      <c r="C19" s="115">
        <v>18.272828</v>
      </c>
      <c r="D19" s="51">
        <v>3.82695552</v>
      </c>
      <c r="E19" s="51"/>
      <c r="F19" s="51"/>
      <c r="G19" s="51"/>
      <c r="H19" s="51"/>
      <c r="I19" s="51"/>
      <c r="J19" s="51"/>
      <c r="K19" s="51"/>
      <c r="L19" s="51">
        <v>0</v>
      </c>
      <c r="M19" s="51">
        <v>0</v>
      </c>
      <c r="N19" s="51">
        <f t="shared" si="0"/>
        <v>23.39573952</v>
      </c>
      <c r="P19" s="10"/>
    </row>
    <row r="20" spans="1:16" s="24" customFormat="1" ht="12.75" customHeight="1" hidden="1">
      <c r="A20" s="12" t="s">
        <v>10</v>
      </c>
      <c r="B20" s="13">
        <v>9.266060706000001</v>
      </c>
      <c r="C20" s="13">
        <v>0</v>
      </c>
      <c r="D20" s="98">
        <v>0</v>
      </c>
      <c r="E20" s="13"/>
      <c r="F20" s="51"/>
      <c r="G20" s="51"/>
      <c r="H20" s="51"/>
      <c r="I20" s="51"/>
      <c r="J20" s="51"/>
      <c r="K20" s="51"/>
      <c r="L20" s="51">
        <v>0</v>
      </c>
      <c r="M20" s="51">
        <v>0</v>
      </c>
      <c r="N20" s="51">
        <f t="shared" si="0"/>
        <v>9.266060706000001</v>
      </c>
      <c r="P20" s="10"/>
    </row>
    <row r="21" spans="1:16" s="24" customFormat="1" ht="12.75" customHeight="1" hidden="1">
      <c r="A21" s="12" t="s">
        <v>48</v>
      </c>
      <c r="B21" s="115">
        <v>0</v>
      </c>
      <c r="C21" s="115">
        <v>0</v>
      </c>
      <c r="D21" s="51">
        <v>0</v>
      </c>
      <c r="E21" s="51"/>
      <c r="F21" s="51"/>
      <c r="G21" s="51"/>
      <c r="H21" s="51"/>
      <c r="I21" s="51"/>
      <c r="J21" s="51"/>
      <c r="K21" s="51"/>
      <c r="L21" s="51">
        <v>0</v>
      </c>
      <c r="M21" s="51">
        <v>0</v>
      </c>
      <c r="N21" s="51">
        <f t="shared" si="0"/>
        <v>0</v>
      </c>
      <c r="P21" s="10"/>
    </row>
    <row r="22" spans="1:16" s="24" customFormat="1" ht="12.75" customHeight="1" hidden="1">
      <c r="A22" s="12" t="s">
        <v>49</v>
      </c>
      <c r="B22" s="115">
        <v>9.266060706000001</v>
      </c>
      <c r="C22" s="115">
        <v>0</v>
      </c>
      <c r="D22" s="51">
        <v>0</v>
      </c>
      <c r="E22" s="51"/>
      <c r="F22" s="51"/>
      <c r="G22" s="51"/>
      <c r="H22" s="51"/>
      <c r="I22" s="51"/>
      <c r="J22" s="51"/>
      <c r="K22" s="51"/>
      <c r="L22" s="51">
        <v>0</v>
      </c>
      <c r="M22" s="51">
        <v>0</v>
      </c>
      <c r="N22" s="51">
        <f t="shared" si="0"/>
        <v>9.266060706000001</v>
      </c>
      <c r="P22" s="10"/>
    </row>
    <row r="23" spans="1:16" s="24" customFormat="1" ht="12.75" customHeight="1" hidden="1">
      <c r="A23" s="12" t="s">
        <v>11</v>
      </c>
      <c r="B23" s="13">
        <v>58.04403513300001</v>
      </c>
      <c r="C23" s="13">
        <v>100.410385918</v>
      </c>
      <c r="D23" s="98">
        <v>117.557764107</v>
      </c>
      <c r="E23" s="13"/>
      <c r="F23" s="51"/>
      <c r="G23" s="51"/>
      <c r="H23" s="51"/>
      <c r="I23" s="51"/>
      <c r="J23" s="51"/>
      <c r="K23" s="51"/>
      <c r="L23" s="51">
        <v>0</v>
      </c>
      <c r="M23" s="51">
        <v>0</v>
      </c>
      <c r="N23" s="51">
        <f t="shared" si="0"/>
        <v>276.01218515799997</v>
      </c>
      <c r="P23" s="10"/>
    </row>
    <row r="24" spans="1:16" s="24" customFormat="1" ht="12.75" customHeight="1" hidden="1">
      <c r="A24" s="12" t="s">
        <v>48</v>
      </c>
      <c r="B24" s="115">
        <v>58.04403513300001</v>
      </c>
      <c r="C24" s="115">
        <v>100.410385918</v>
      </c>
      <c r="D24" s="51">
        <v>117.557764107</v>
      </c>
      <c r="E24" s="51"/>
      <c r="F24" s="51"/>
      <c r="G24" s="51"/>
      <c r="H24" s="51"/>
      <c r="I24" s="51"/>
      <c r="J24" s="51"/>
      <c r="K24" s="51"/>
      <c r="L24" s="51">
        <v>0</v>
      </c>
      <c r="M24" s="51">
        <v>0</v>
      </c>
      <c r="N24" s="51">
        <f t="shared" si="0"/>
        <v>276.01218515799997</v>
      </c>
      <c r="P24" s="10"/>
    </row>
    <row r="25" spans="1:16" s="24" customFormat="1" ht="12.75" customHeight="1" hidden="1">
      <c r="A25" s="12" t="s">
        <v>49</v>
      </c>
      <c r="B25" s="115">
        <v>0</v>
      </c>
      <c r="C25" s="115">
        <v>0</v>
      </c>
      <c r="D25" s="51">
        <v>0</v>
      </c>
      <c r="E25" s="51"/>
      <c r="F25" s="51"/>
      <c r="G25" s="51"/>
      <c r="H25" s="51"/>
      <c r="I25" s="51"/>
      <c r="J25" s="51"/>
      <c r="K25" s="51"/>
      <c r="L25" s="51">
        <v>0</v>
      </c>
      <c r="M25" s="51">
        <v>0</v>
      </c>
      <c r="N25" s="51">
        <f t="shared" si="0"/>
        <v>0</v>
      </c>
      <c r="P25" s="10"/>
    </row>
    <row r="26" spans="1:16" s="14" customFormat="1" ht="12.75" outlineLevel="2">
      <c r="A26" s="10" t="s">
        <v>12</v>
      </c>
      <c r="B26" s="11">
        <v>316.41098610999995</v>
      </c>
      <c r="C26" s="11">
        <v>488.90175869</v>
      </c>
      <c r="D26" s="11">
        <v>437.854690224</v>
      </c>
      <c r="E26" s="11"/>
      <c r="F26" s="96"/>
      <c r="G26" s="96"/>
      <c r="H26" s="96"/>
      <c r="I26" s="96"/>
      <c r="J26" s="96"/>
      <c r="K26" s="96"/>
      <c r="L26" s="96">
        <v>0</v>
      </c>
      <c r="M26" s="96">
        <v>0</v>
      </c>
      <c r="N26" s="96">
        <f t="shared" si="0"/>
        <v>1243.167435024</v>
      </c>
      <c r="O26" s="10"/>
      <c r="P26" s="10"/>
    </row>
    <row r="27" spans="1:16" s="24" customFormat="1" ht="12.75">
      <c r="A27" s="12" t="s">
        <v>13</v>
      </c>
      <c r="B27" s="13">
        <v>71.91002992199999</v>
      </c>
      <c r="C27" s="13">
        <v>211.757342374</v>
      </c>
      <c r="D27" s="13">
        <v>207.094813845</v>
      </c>
      <c r="E27" s="13"/>
      <c r="F27" s="51"/>
      <c r="G27" s="51"/>
      <c r="H27" s="51"/>
      <c r="I27" s="51"/>
      <c r="J27" s="51"/>
      <c r="K27" s="51"/>
      <c r="L27" s="51">
        <v>0</v>
      </c>
      <c r="M27" s="51">
        <v>0</v>
      </c>
      <c r="N27" s="51">
        <f t="shared" si="0"/>
        <v>490.76218614100003</v>
      </c>
      <c r="O27" s="10"/>
      <c r="P27" s="10"/>
    </row>
    <row r="28" spans="1:16" s="24" customFormat="1" ht="14.25" customHeight="1" hidden="1">
      <c r="A28" s="12" t="s">
        <v>40</v>
      </c>
      <c r="B28" s="13">
        <v>0</v>
      </c>
      <c r="C28" s="13">
        <v>205.627462165</v>
      </c>
      <c r="D28" s="13">
        <v>169.966720565</v>
      </c>
      <c r="E28" s="13"/>
      <c r="F28" s="51"/>
      <c r="G28" s="51"/>
      <c r="H28" s="51"/>
      <c r="I28" s="51"/>
      <c r="J28" s="51"/>
      <c r="K28" s="51"/>
      <c r="L28" s="51">
        <v>0</v>
      </c>
      <c r="M28" s="51">
        <v>0</v>
      </c>
      <c r="N28" s="51">
        <f t="shared" si="0"/>
        <v>375.59418273</v>
      </c>
      <c r="O28" s="10"/>
      <c r="P28" s="10"/>
    </row>
    <row r="29" spans="1:16" s="24" customFormat="1" ht="14.25" customHeight="1" hidden="1">
      <c r="A29" s="99" t="s">
        <v>38</v>
      </c>
      <c r="B29" s="13">
        <v>71.910029922</v>
      </c>
      <c r="C29" s="13">
        <v>6.129880208999995</v>
      </c>
      <c r="D29" s="13">
        <v>37.12809328</v>
      </c>
      <c r="E29" s="13"/>
      <c r="F29" s="51"/>
      <c r="G29" s="51"/>
      <c r="H29" s="51"/>
      <c r="I29" s="51"/>
      <c r="J29" s="51"/>
      <c r="K29" s="51"/>
      <c r="L29" s="51">
        <v>0</v>
      </c>
      <c r="M29" s="51">
        <v>0</v>
      </c>
      <c r="N29" s="51">
        <f t="shared" si="0"/>
        <v>115.168003411</v>
      </c>
      <c r="O29" s="10"/>
      <c r="P29" s="10"/>
    </row>
    <row r="30" spans="1:16" s="24" customFormat="1" ht="12.75">
      <c r="A30" s="12" t="s">
        <v>14</v>
      </c>
      <c r="B30" s="13">
        <v>238.560753488</v>
      </c>
      <c r="C30" s="13">
        <v>266.793355453</v>
      </c>
      <c r="D30" s="13">
        <v>197.97411197399998</v>
      </c>
      <c r="E30" s="13"/>
      <c r="F30" s="51"/>
      <c r="G30" s="51"/>
      <c r="H30" s="51"/>
      <c r="I30" s="51"/>
      <c r="J30" s="51"/>
      <c r="K30" s="51"/>
      <c r="L30" s="51">
        <v>0</v>
      </c>
      <c r="M30" s="51">
        <v>0</v>
      </c>
      <c r="N30" s="51">
        <f t="shared" si="0"/>
        <v>703.328220915</v>
      </c>
      <c r="O30" s="10"/>
      <c r="P30" s="10"/>
    </row>
    <row r="31" spans="1:16" s="24" customFormat="1" ht="14.25" customHeight="1" hidden="1">
      <c r="A31" s="12" t="s">
        <v>41</v>
      </c>
      <c r="B31" s="13">
        <v>133.663873062</v>
      </c>
      <c r="C31" s="13">
        <v>156.944410347</v>
      </c>
      <c r="D31" s="13">
        <v>110.862845355</v>
      </c>
      <c r="E31" s="13"/>
      <c r="F31" s="51"/>
      <c r="G31" s="51"/>
      <c r="H31" s="51"/>
      <c r="I31" s="51"/>
      <c r="J31" s="51"/>
      <c r="K31" s="51"/>
      <c r="L31" s="51">
        <v>0</v>
      </c>
      <c r="M31" s="51">
        <v>0</v>
      </c>
      <c r="N31" s="51">
        <f t="shared" si="0"/>
        <v>401.471128764</v>
      </c>
      <c r="O31" s="10"/>
      <c r="P31" s="10"/>
    </row>
    <row r="32" spans="1:16" s="24" customFormat="1" ht="14.25" customHeight="1" hidden="1">
      <c r="A32" s="99" t="s">
        <v>39</v>
      </c>
      <c r="B32" s="13">
        <v>104.896880426</v>
      </c>
      <c r="C32" s="13">
        <v>109.848945106</v>
      </c>
      <c r="D32" s="13">
        <v>87.111266619</v>
      </c>
      <c r="E32" s="13"/>
      <c r="F32" s="51"/>
      <c r="G32" s="51"/>
      <c r="H32" s="51"/>
      <c r="I32" s="51"/>
      <c r="J32" s="51"/>
      <c r="K32" s="51"/>
      <c r="L32" s="51">
        <v>0</v>
      </c>
      <c r="M32" s="51">
        <v>0</v>
      </c>
      <c r="N32" s="51">
        <f t="shared" si="0"/>
        <v>301.857092151</v>
      </c>
      <c r="O32" s="10"/>
      <c r="P32" s="10"/>
    </row>
    <row r="33" spans="1:16" s="24" customFormat="1" ht="12.75">
      <c r="A33" s="12" t="s">
        <v>12</v>
      </c>
      <c r="B33" s="13">
        <v>5.9402027</v>
      </c>
      <c r="C33" s="13">
        <v>10.351060863</v>
      </c>
      <c r="D33" s="13">
        <v>32.785764405</v>
      </c>
      <c r="E33" s="13"/>
      <c r="F33" s="51"/>
      <c r="G33" s="51"/>
      <c r="H33" s="51"/>
      <c r="I33" s="51"/>
      <c r="J33" s="51"/>
      <c r="K33" s="51"/>
      <c r="L33" s="51">
        <v>0</v>
      </c>
      <c r="M33" s="51">
        <v>0</v>
      </c>
      <c r="N33" s="51">
        <f t="shared" si="0"/>
        <v>49.077027968</v>
      </c>
      <c r="O33" s="10"/>
      <c r="P33" s="10"/>
    </row>
    <row r="34" spans="1:16" s="24" customFormat="1" ht="8.25" customHeight="1">
      <c r="A34" s="12"/>
      <c r="B34" s="115"/>
      <c r="C34" s="115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10"/>
      <c r="P34" s="10"/>
    </row>
    <row r="35" spans="1:14" s="10" customFormat="1" ht="12.75">
      <c r="A35" s="25" t="s">
        <v>0</v>
      </c>
      <c r="B35" s="26">
        <v>2401.9889045110003</v>
      </c>
      <c r="C35" s="26">
        <v>2714.0074014949996</v>
      </c>
      <c r="D35" s="26">
        <v>3219.582008322</v>
      </c>
      <c r="E35" s="26"/>
      <c r="F35" s="100"/>
      <c r="G35" s="100"/>
      <c r="H35" s="100"/>
      <c r="I35" s="100"/>
      <c r="J35" s="100"/>
      <c r="K35" s="100"/>
      <c r="L35" s="100">
        <v>0</v>
      </c>
      <c r="M35" s="100">
        <v>0</v>
      </c>
      <c r="N35" s="100">
        <f aca="true" t="shared" si="1" ref="N35:N67">+SUM(B35:M35)</f>
        <v>8335.578314328</v>
      </c>
    </row>
    <row r="36" spans="1:16" s="24" customFormat="1" ht="12.75">
      <c r="A36" s="15" t="s">
        <v>15</v>
      </c>
      <c r="B36" s="115">
        <v>1256.0337295929999</v>
      </c>
      <c r="C36" s="115">
        <v>1319.562547102</v>
      </c>
      <c r="D36" s="51">
        <v>1361.988430805</v>
      </c>
      <c r="E36" s="51"/>
      <c r="F36" s="52"/>
      <c r="G36" s="52"/>
      <c r="H36" s="52"/>
      <c r="I36" s="52"/>
      <c r="J36" s="52"/>
      <c r="K36" s="52"/>
      <c r="L36" s="52">
        <v>0</v>
      </c>
      <c r="M36" s="52">
        <v>0</v>
      </c>
      <c r="N36" s="52">
        <f t="shared" si="1"/>
        <v>3937.5847074999997</v>
      </c>
      <c r="O36" s="10"/>
      <c r="P36" s="10"/>
    </row>
    <row r="37" spans="1:16" s="24" customFormat="1" ht="12.75">
      <c r="A37" s="12" t="s">
        <v>16</v>
      </c>
      <c r="B37" s="115">
        <v>166.35886689699998</v>
      </c>
      <c r="C37" s="115">
        <v>254.883713431</v>
      </c>
      <c r="D37" s="51">
        <v>436.880880231</v>
      </c>
      <c r="E37" s="51"/>
      <c r="F37" s="51"/>
      <c r="G37" s="51"/>
      <c r="H37" s="51"/>
      <c r="I37" s="51"/>
      <c r="J37" s="51"/>
      <c r="K37" s="51"/>
      <c r="L37" s="51">
        <v>0</v>
      </c>
      <c r="M37" s="51">
        <v>0</v>
      </c>
      <c r="N37" s="51">
        <f t="shared" si="1"/>
        <v>858.123460559</v>
      </c>
      <c r="O37" s="10"/>
      <c r="P37" s="10"/>
    </row>
    <row r="38" spans="1:16" s="24" customFormat="1" ht="12.75" customHeight="1">
      <c r="A38" s="101" t="s">
        <v>42</v>
      </c>
      <c r="B38" s="115">
        <v>64.92550240599999</v>
      </c>
      <c r="C38" s="115">
        <v>116.87749467399999</v>
      </c>
      <c r="D38" s="51">
        <v>134.136819327</v>
      </c>
      <c r="E38" s="51"/>
      <c r="F38" s="51"/>
      <c r="G38" s="51"/>
      <c r="H38" s="51"/>
      <c r="I38" s="51"/>
      <c r="J38" s="51"/>
      <c r="K38" s="51"/>
      <c r="L38" s="51">
        <v>0</v>
      </c>
      <c r="M38" s="51">
        <v>0</v>
      </c>
      <c r="N38" s="51">
        <f t="shared" si="1"/>
        <v>315.93981640699997</v>
      </c>
      <c r="O38" s="10"/>
      <c r="P38" s="10"/>
    </row>
    <row r="39" spans="1:16" s="24" customFormat="1" ht="12.75" customHeight="1">
      <c r="A39" s="101" t="s">
        <v>43</v>
      </c>
      <c r="B39" s="115">
        <v>101.433227463</v>
      </c>
      <c r="C39" s="115">
        <v>137.480667703</v>
      </c>
      <c r="D39" s="51">
        <v>187.87776898799999</v>
      </c>
      <c r="E39" s="51"/>
      <c r="F39" s="51"/>
      <c r="G39" s="51"/>
      <c r="H39" s="51"/>
      <c r="I39" s="51"/>
      <c r="J39" s="51"/>
      <c r="K39" s="51"/>
      <c r="L39" s="51">
        <v>0</v>
      </c>
      <c r="M39" s="51">
        <v>0</v>
      </c>
      <c r="N39" s="51">
        <f t="shared" si="1"/>
        <v>426.79166415399993</v>
      </c>
      <c r="O39" s="10"/>
      <c r="P39" s="10"/>
    </row>
    <row r="40" spans="1:16" s="24" customFormat="1" ht="12.75" customHeight="1">
      <c r="A40" s="101" t="s">
        <v>44</v>
      </c>
      <c r="B40" s="115">
        <v>0.000137028</v>
      </c>
      <c r="C40" s="115">
        <v>0.001462533</v>
      </c>
      <c r="D40" s="51">
        <v>27.402715562</v>
      </c>
      <c r="E40" s="51"/>
      <c r="F40" s="51"/>
      <c r="G40" s="51"/>
      <c r="H40" s="51"/>
      <c r="I40" s="51"/>
      <c r="J40" s="51"/>
      <c r="K40" s="51"/>
      <c r="L40" s="51">
        <v>0</v>
      </c>
      <c r="M40" s="51">
        <v>0</v>
      </c>
      <c r="N40" s="51">
        <f t="shared" si="1"/>
        <v>27.404315123</v>
      </c>
      <c r="O40" s="10"/>
      <c r="P40" s="10"/>
    </row>
    <row r="41" spans="1:16" s="24" customFormat="1" ht="12.75" customHeight="1">
      <c r="A41" s="101" t="s">
        <v>45</v>
      </c>
      <c r="B41" s="115">
        <v>0</v>
      </c>
      <c r="C41" s="115">
        <v>0.5240885209999978</v>
      </c>
      <c r="D41" s="51">
        <v>87.46357635400003</v>
      </c>
      <c r="E41" s="51"/>
      <c r="F41" s="51"/>
      <c r="G41" s="51"/>
      <c r="H41" s="51"/>
      <c r="I41" s="51"/>
      <c r="J41" s="51"/>
      <c r="K41" s="51"/>
      <c r="L41" s="51">
        <v>0</v>
      </c>
      <c r="M41" s="51">
        <v>0</v>
      </c>
      <c r="N41" s="51">
        <f t="shared" si="1"/>
        <v>87.98766487500002</v>
      </c>
      <c r="O41" s="10"/>
      <c r="P41" s="10"/>
    </row>
    <row r="42" spans="1:16" s="24" customFormat="1" ht="12.75">
      <c r="A42" s="12" t="s">
        <v>17</v>
      </c>
      <c r="B42" s="13">
        <v>135.352115875</v>
      </c>
      <c r="C42" s="13">
        <v>317.80527714399994</v>
      </c>
      <c r="D42" s="98">
        <v>331.74613227099996</v>
      </c>
      <c r="E42" s="13"/>
      <c r="F42" s="51"/>
      <c r="G42" s="51"/>
      <c r="H42" s="51"/>
      <c r="I42" s="51"/>
      <c r="J42" s="51"/>
      <c r="K42" s="51"/>
      <c r="L42" s="51">
        <v>0</v>
      </c>
      <c r="M42" s="51">
        <v>0</v>
      </c>
      <c r="N42" s="51">
        <f t="shared" si="1"/>
        <v>784.90352529</v>
      </c>
      <c r="O42" s="10"/>
      <c r="P42" s="10"/>
    </row>
    <row r="43" spans="1:18" s="24" customFormat="1" ht="12.75" customHeight="1" hidden="1">
      <c r="A43" s="101" t="s">
        <v>46</v>
      </c>
      <c r="B43" s="115">
        <v>121.062899402</v>
      </c>
      <c r="C43" s="115">
        <v>303.65326462999997</v>
      </c>
      <c r="D43" s="51">
        <v>329.92986420299997</v>
      </c>
      <c r="E43" s="51"/>
      <c r="F43" s="51"/>
      <c r="G43" s="51"/>
      <c r="H43" s="51"/>
      <c r="I43" s="51"/>
      <c r="J43" s="51"/>
      <c r="K43" s="51"/>
      <c r="L43" s="51">
        <v>0</v>
      </c>
      <c r="M43" s="51">
        <v>0</v>
      </c>
      <c r="N43" s="51">
        <f t="shared" si="1"/>
        <v>754.6460282349999</v>
      </c>
      <c r="O43" s="10"/>
      <c r="P43" s="10"/>
      <c r="Q43" s="10"/>
      <c r="R43" s="102"/>
    </row>
    <row r="44" spans="1:16" s="24" customFormat="1" ht="12.75" customHeight="1" hidden="1">
      <c r="A44" s="101" t="s">
        <v>47</v>
      </c>
      <c r="B44" s="115">
        <v>14.289216473</v>
      </c>
      <c r="C44" s="115">
        <v>14.152012514</v>
      </c>
      <c r="D44" s="51">
        <v>1.816268068</v>
      </c>
      <c r="E44" s="51"/>
      <c r="F44" s="51"/>
      <c r="G44" s="51"/>
      <c r="H44" s="51"/>
      <c r="I44" s="51"/>
      <c r="J44" s="51"/>
      <c r="K44" s="51"/>
      <c r="L44" s="51">
        <v>0</v>
      </c>
      <c r="M44" s="51">
        <v>0</v>
      </c>
      <c r="N44" s="51">
        <f t="shared" si="1"/>
        <v>30.257497055</v>
      </c>
      <c r="O44" s="10"/>
      <c r="P44" s="10"/>
    </row>
    <row r="45" spans="1:16" s="24" customFormat="1" ht="12.75" customHeight="1" hidden="1">
      <c r="A45" s="12" t="s">
        <v>3</v>
      </c>
      <c r="B45" s="115">
        <v>0</v>
      </c>
      <c r="C45" s="115">
        <v>0</v>
      </c>
      <c r="D45" s="51">
        <v>0</v>
      </c>
      <c r="E45" s="51"/>
      <c r="F45" s="51"/>
      <c r="G45" s="51"/>
      <c r="H45" s="51"/>
      <c r="I45" s="51"/>
      <c r="J45" s="51"/>
      <c r="K45" s="51"/>
      <c r="L45" s="51">
        <v>0</v>
      </c>
      <c r="M45" s="51">
        <v>0</v>
      </c>
      <c r="N45" s="51">
        <f t="shared" si="1"/>
        <v>0</v>
      </c>
      <c r="O45" s="10"/>
      <c r="P45" s="10"/>
    </row>
    <row r="46" spans="1:16" s="24" customFormat="1" ht="12.75">
      <c r="A46" s="12" t="s">
        <v>2</v>
      </c>
      <c r="B46" s="13">
        <v>305.35630844599996</v>
      </c>
      <c r="C46" s="13">
        <v>318.922690449</v>
      </c>
      <c r="D46" s="98">
        <v>349.75021752300006</v>
      </c>
      <c r="E46" s="13"/>
      <c r="F46" s="51"/>
      <c r="G46" s="51"/>
      <c r="H46" s="51"/>
      <c r="I46" s="51"/>
      <c r="J46" s="51"/>
      <c r="K46" s="51"/>
      <c r="L46" s="51">
        <v>0</v>
      </c>
      <c r="M46" s="51">
        <v>0</v>
      </c>
      <c r="N46" s="51">
        <f t="shared" si="1"/>
        <v>974.029216418</v>
      </c>
      <c r="O46" s="10"/>
      <c r="P46" s="10"/>
    </row>
    <row r="47" spans="1:16" s="24" customFormat="1" ht="12.75" customHeight="1" hidden="1">
      <c r="A47" s="12" t="s">
        <v>50</v>
      </c>
      <c r="B47" s="115">
        <v>0</v>
      </c>
      <c r="C47" s="115">
        <v>0</v>
      </c>
      <c r="D47" s="51">
        <v>0</v>
      </c>
      <c r="E47" s="51"/>
      <c r="F47" s="51"/>
      <c r="G47" s="51"/>
      <c r="H47" s="51"/>
      <c r="I47" s="51"/>
      <c r="J47" s="51"/>
      <c r="K47" s="51"/>
      <c r="L47" s="51">
        <v>0</v>
      </c>
      <c r="M47" s="51">
        <v>0</v>
      </c>
      <c r="N47" s="51">
        <f t="shared" si="1"/>
        <v>0</v>
      </c>
      <c r="O47" s="10"/>
      <c r="P47" s="10"/>
    </row>
    <row r="48" spans="1:16" s="24" customFormat="1" ht="12.75" customHeight="1" hidden="1">
      <c r="A48" s="12" t="s">
        <v>51</v>
      </c>
      <c r="B48" s="115">
        <v>0</v>
      </c>
      <c r="C48" s="115">
        <v>0</v>
      </c>
      <c r="D48" s="51">
        <v>0</v>
      </c>
      <c r="E48" s="51"/>
      <c r="F48" s="51"/>
      <c r="G48" s="51"/>
      <c r="H48" s="51"/>
      <c r="I48" s="51"/>
      <c r="J48" s="51"/>
      <c r="K48" s="51"/>
      <c r="L48" s="51">
        <v>0</v>
      </c>
      <c r="M48" s="51">
        <v>0</v>
      </c>
      <c r="N48" s="51">
        <f t="shared" si="1"/>
        <v>0</v>
      </c>
      <c r="O48" s="10"/>
      <c r="P48" s="10"/>
    </row>
    <row r="49" spans="1:16" s="24" customFormat="1" ht="12.75" customHeight="1" hidden="1">
      <c r="A49" s="12" t="s">
        <v>52</v>
      </c>
      <c r="B49" s="115">
        <v>0</v>
      </c>
      <c r="C49" s="115">
        <v>0</v>
      </c>
      <c r="D49" s="51">
        <v>0</v>
      </c>
      <c r="E49" s="51"/>
      <c r="F49" s="51"/>
      <c r="G49" s="51"/>
      <c r="H49" s="51"/>
      <c r="I49" s="51"/>
      <c r="J49" s="51"/>
      <c r="K49" s="51"/>
      <c r="L49" s="51">
        <v>0</v>
      </c>
      <c r="M49" s="51">
        <v>0</v>
      </c>
      <c r="N49" s="51">
        <f t="shared" si="1"/>
        <v>0</v>
      </c>
      <c r="O49" s="10"/>
      <c r="P49" s="10"/>
    </row>
    <row r="50" spans="1:16" s="24" customFormat="1" ht="12.75" customHeight="1" hidden="1">
      <c r="A50" s="12" t="s">
        <v>85</v>
      </c>
      <c r="B50" s="115">
        <v>1.504300362</v>
      </c>
      <c r="C50" s="115">
        <v>1.945183357</v>
      </c>
      <c r="D50" s="51">
        <v>2.506279556</v>
      </c>
      <c r="E50" s="51"/>
      <c r="F50" s="51"/>
      <c r="G50" s="51"/>
      <c r="H50" s="51"/>
      <c r="I50" s="51"/>
      <c r="J50" s="51"/>
      <c r="K50" s="51"/>
      <c r="L50" s="51">
        <v>0</v>
      </c>
      <c r="M50" s="51">
        <v>0</v>
      </c>
      <c r="N50" s="51">
        <f t="shared" si="1"/>
        <v>5.955763275</v>
      </c>
      <c r="O50" s="10"/>
      <c r="P50" s="10"/>
    </row>
    <row r="51" spans="1:16" s="24" customFormat="1" ht="12.75" customHeight="1" hidden="1">
      <c r="A51" s="12" t="s">
        <v>51</v>
      </c>
      <c r="B51" s="115">
        <v>1.504300362</v>
      </c>
      <c r="C51" s="115">
        <v>1.945183357</v>
      </c>
      <c r="D51" s="51">
        <v>2.506279556</v>
      </c>
      <c r="E51" s="51"/>
      <c r="F51" s="51"/>
      <c r="G51" s="51"/>
      <c r="H51" s="51"/>
      <c r="I51" s="51"/>
      <c r="J51" s="51"/>
      <c r="K51" s="51"/>
      <c r="L51" s="51">
        <v>0</v>
      </c>
      <c r="M51" s="51">
        <v>0</v>
      </c>
      <c r="N51" s="51">
        <f t="shared" si="1"/>
        <v>5.955763275</v>
      </c>
      <c r="O51" s="10"/>
      <c r="P51" s="10"/>
    </row>
    <row r="52" spans="1:16" s="24" customFormat="1" ht="12.75" customHeight="1" hidden="1">
      <c r="A52" s="12" t="s">
        <v>52</v>
      </c>
      <c r="B52" s="115">
        <v>0</v>
      </c>
      <c r="C52" s="115">
        <v>0</v>
      </c>
      <c r="D52" s="51">
        <v>0</v>
      </c>
      <c r="E52" s="51"/>
      <c r="F52" s="51"/>
      <c r="G52" s="51"/>
      <c r="H52" s="51"/>
      <c r="I52" s="51"/>
      <c r="J52" s="51"/>
      <c r="K52" s="51"/>
      <c r="L52" s="51">
        <v>0</v>
      </c>
      <c r="M52" s="51">
        <v>0</v>
      </c>
      <c r="N52" s="51">
        <f t="shared" si="1"/>
        <v>0</v>
      </c>
      <c r="O52" s="10"/>
      <c r="P52" s="10"/>
    </row>
    <row r="53" spans="1:16" s="24" customFormat="1" ht="12.75" customHeight="1" hidden="1">
      <c r="A53" s="12" t="s">
        <v>86</v>
      </c>
      <c r="B53" s="115">
        <v>303.852008084</v>
      </c>
      <c r="C53" s="115">
        <v>316.977507092</v>
      </c>
      <c r="D53" s="51">
        <v>347.2439379670001</v>
      </c>
      <c r="E53" s="51"/>
      <c r="F53" s="51"/>
      <c r="G53" s="51"/>
      <c r="H53" s="51"/>
      <c r="I53" s="51"/>
      <c r="J53" s="51"/>
      <c r="K53" s="51"/>
      <c r="L53" s="51">
        <v>0</v>
      </c>
      <c r="M53" s="51">
        <v>0</v>
      </c>
      <c r="N53" s="51">
        <f t="shared" si="1"/>
        <v>968.073453143</v>
      </c>
      <c r="O53" s="10"/>
      <c r="P53" s="10"/>
    </row>
    <row r="54" spans="1:16" s="24" customFormat="1" ht="12.75" customHeight="1" hidden="1">
      <c r="A54" s="12" t="s">
        <v>51</v>
      </c>
      <c r="B54" s="115">
        <v>190.28405762299997</v>
      </c>
      <c r="C54" s="115">
        <v>236.825137595</v>
      </c>
      <c r="D54" s="51">
        <v>257.98765522200006</v>
      </c>
      <c r="E54" s="51"/>
      <c r="F54" s="51"/>
      <c r="G54" s="51"/>
      <c r="H54" s="51"/>
      <c r="I54" s="51"/>
      <c r="J54" s="51"/>
      <c r="K54" s="51"/>
      <c r="L54" s="51">
        <v>0</v>
      </c>
      <c r="M54" s="51">
        <v>0</v>
      </c>
      <c r="N54" s="51">
        <f t="shared" si="1"/>
        <v>685.09685044</v>
      </c>
      <c r="O54" s="10"/>
      <c r="P54" s="10"/>
    </row>
    <row r="55" spans="1:16" s="24" customFormat="1" ht="12.75" customHeight="1" hidden="1">
      <c r="A55" s="12" t="s">
        <v>52</v>
      </c>
      <c r="B55" s="115">
        <v>113.567950461</v>
      </c>
      <c r="C55" s="115">
        <v>80.152369497</v>
      </c>
      <c r="D55" s="51">
        <v>89.25628274500001</v>
      </c>
      <c r="E55" s="51"/>
      <c r="F55" s="51"/>
      <c r="G55" s="51"/>
      <c r="H55" s="51"/>
      <c r="I55" s="51"/>
      <c r="J55" s="51"/>
      <c r="K55" s="51"/>
      <c r="L55" s="51">
        <v>0</v>
      </c>
      <c r="M55" s="51">
        <v>0</v>
      </c>
      <c r="N55" s="51">
        <f t="shared" si="1"/>
        <v>282.976602703</v>
      </c>
      <c r="O55" s="10"/>
      <c r="P55" s="10"/>
    </row>
    <row r="56" spans="1:16" s="24" customFormat="1" ht="12.75">
      <c r="A56" s="12" t="s">
        <v>18</v>
      </c>
      <c r="B56" s="13">
        <v>497.644703252</v>
      </c>
      <c r="C56" s="13">
        <v>461.078447559</v>
      </c>
      <c r="D56" s="98">
        <v>503.295284421</v>
      </c>
      <c r="E56" s="13"/>
      <c r="F56" s="51"/>
      <c r="G56" s="51"/>
      <c r="H56" s="51"/>
      <c r="I56" s="51"/>
      <c r="J56" s="51"/>
      <c r="K56" s="51"/>
      <c r="L56" s="51">
        <v>0</v>
      </c>
      <c r="M56" s="51">
        <v>0</v>
      </c>
      <c r="N56" s="51">
        <f t="shared" si="1"/>
        <v>1462.018435232</v>
      </c>
      <c r="O56" s="10"/>
      <c r="P56" s="10"/>
    </row>
    <row r="57" spans="1:16" s="24" customFormat="1" ht="12.75">
      <c r="A57" s="12" t="s">
        <v>19</v>
      </c>
      <c r="B57" s="13">
        <v>41.243180448000004</v>
      </c>
      <c r="C57" s="13">
        <v>41.75472581</v>
      </c>
      <c r="D57" s="98">
        <v>235.92106307100002</v>
      </c>
      <c r="E57" s="13"/>
      <c r="F57" s="51"/>
      <c r="G57" s="51"/>
      <c r="H57" s="51"/>
      <c r="I57" s="51"/>
      <c r="J57" s="51"/>
      <c r="K57" s="51"/>
      <c r="L57" s="51">
        <v>0</v>
      </c>
      <c r="M57" s="51">
        <v>0</v>
      </c>
      <c r="N57" s="51">
        <f t="shared" si="1"/>
        <v>318.918969329</v>
      </c>
      <c r="O57" s="10"/>
      <c r="P57" s="10"/>
    </row>
    <row r="58" spans="1:16" s="24" customFormat="1" ht="12.75" customHeight="1" hidden="1">
      <c r="A58" s="12" t="s">
        <v>53</v>
      </c>
      <c r="B58" s="115">
        <v>18.764249133</v>
      </c>
      <c r="C58" s="115">
        <v>14.65716101</v>
      </c>
      <c r="D58" s="51">
        <v>189.01965766400002</v>
      </c>
      <c r="E58" s="51"/>
      <c r="F58" s="51"/>
      <c r="G58" s="51"/>
      <c r="H58" s="51"/>
      <c r="I58" s="51"/>
      <c r="J58" s="51"/>
      <c r="K58" s="51"/>
      <c r="L58" s="51">
        <v>0</v>
      </c>
      <c r="M58" s="51">
        <v>0</v>
      </c>
      <c r="N58" s="51">
        <f t="shared" si="1"/>
        <v>222.44106780700002</v>
      </c>
      <c r="O58" s="10"/>
      <c r="P58" s="10"/>
    </row>
    <row r="59" spans="1:16" s="24" customFormat="1" ht="25.5" customHeight="1" hidden="1">
      <c r="A59" s="103" t="s">
        <v>54</v>
      </c>
      <c r="B59" s="115">
        <v>5</v>
      </c>
      <c r="C59" s="115">
        <v>2.4363447000000003</v>
      </c>
      <c r="D59" s="51">
        <v>167</v>
      </c>
      <c r="E59" s="51"/>
      <c r="F59" s="51"/>
      <c r="G59" s="51"/>
      <c r="H59" s="51"/>
      <c r="I59" s="51"/>
      <c r="J59" s="51"/>
      <c r="K59" s="51"/>
      <c r="L59" s="51">
        <v>0</v>
      </c>
      <c r="M59" s="51">
        <v>0</v>
      </c>
      <c r="N59" s="51">
        <f t="shared" si="1"/>
        <v>174.4363447</v>
      </c>
      <c r="O59" s="10"/>
      <c r="P59" s="10"/>
    </row>
    <row r="60" spans="1:16" s="24" customFormat="1" ht="12.75" customHeight="1" hidden="1">
      <c r="A60" s="103" t="s">
        <v>55</v>
      </c>
      <c r="B60" s="115">
        <v>9.3737219</v>
      </c>
      <c r="C60" s="115">
        <v>6.089472273999999</v>
      </c>
      <c r="D60" s="51">
        <v>9.487838009999999</v>
      </c>
      <c r="E60" s="51"/>
      <c r="F60" s="51"/>
      <c r="G60" s="51"/>
      <c r="H60" s="51"/>
      <c r="I60" s="51"/>
      <c r="J60" s="51"/>
      <c r="K60" s="51"/>
      <c r="L60" s="51">
        <v>0</v>
      </c>
      <c r="M60" s="51">
        <v>0</v>
      </c>
      <c r="N60" s="51">
        <f t="shared" si="1"/>
        <v>24.951032184</v>
      </c>
      <c r="O60" s="10"/>
      <c r="P60" s="10"/>
    </row>
    <row r="61" spans="1:16" s="24" customFormat="1" ht="25.5" customHeight="1" hidden="1">
      <c r="A61" s="103" t="s">
        <v>56</v>
      </c>
      <c r="B61" s="115">
        <v>0</v>
      </c>
      <c r="C61" s="115">
        <v>1.8450781360000001</v>
      </c>
      <c r="D61" s="51">
        <v>0</v>
      </c>
      <c r="E61" s="51"/>
      <c r="F61" s="51"/>
      <c r="G61" s="51"/>
      <c r="H61" s="51"/>
      <c r="I61" s="51"/>
      <c r="J61" s="51"/>
      <c r="K61" s="51"/>
      <c r="L61" s="51">
        <v>0</v>
      </c>
      <c r="M61" s="51">
        <v>0</v>
      </c>
      <c r="N61" s="51">
        <f t="shared" si="1"/>
        <v>1.8450781360000001</v>
      </c>
      <c r="O61" s="10"/>
      <c r="P61" s="10"/>
    </row>
    <row r="62" spans="1:16" s="24" customFormat="1" ht="12.75" customHeight="1" hidden="1">
      <c r="A62" s="12" t="s">
        <v>57</v>
      </c>
      <c r="B62" s="115">
        <v>1.287473937</v>
      </c>
      <c r="C62" s="115">
        <v>1.754012604</v>
      </c>
      <c r="D62" s="51">
        <v>9.864566358</v>
      </c>
      <c r="E62" s="51"/>
      <c r="F62" s="51"/>
      <c r="G62" s="51"/>
      <c r="H62" s="51"/>
      <c r="I62" s="51"/>
      <c r="J62" s="51"/>
      <c r="K62" s="51"/>
      <c r="L62" s="51">
        <v>0</v>
      </c>
      <c r="M62" s="51">
        <v>0</v>
      </c>
      <c r="N62" s="51">
        <f t="shared" si="1"/>
        <v>12.906052898999999</v>
      </c>
      <c r="O62" s="10"/>
      <c r="P62" s="10"/>
    </row>
    <row r="63" spans="1:16" s="24" customFormat="1" ht="12.75" customHeight="1" hidden="1">
      <c r="A63" s="12" t="s">
        <v>58</v>
      </c>
      <c r="B63" s="115">
        <v>3.103053296</v>
      </c>
      <c r="C63" s="115">
        <v>2.532253296</v>
      </c>
      <c r="D63" s="51">
        <v>2.6672532959999997</v>
      </c>
      <c r="E63" s="51"/>
      <c r="F63" s="51"/>
      <c r="G63" s="51"/>
      <c r="H63" s="51"/>
      <c r="I63" s="51"/>
      <c r="J63" s="51"/>
      <c r="K63" s="51"/>
      <c r="L63" s="51">
        <v>0</v>
      </c>
      <c r="M63" s="51">
        <v>0</v>
      </c>
      <c r="N63" s="51">
        <f t="shared" si="1"/>
        <v>8.302559888</v>
      </c>
      <c r="O63" s="10"/>
      <c r="P63" s="10"/>
    </row>
    <row r="64" spans="1:16" s="24" customFormat="1" ht="12.75" customHeight="1" hidden="1">
      <c r="A64" s="12" t="s">
        <v>87</v>
      </c>
      <c r="B64" s="115">
        <v>22.478931315</v>
      </c>
      <c r="C64" s="115">
        <v>27.0975648</v>
      </c>
      <c r="D64" s="51">
        <v>46.901405407</v>
      </c>
      <c r="E64" s="51"/>
      <c r="F64" s="51"/>
      <c r="G64" s="51"/>
      <c r="H64" s="51"/>
      <c r="I64" s="51"/>
      <c r="J64" s="51"/>
      <c r="K64" s="51"/>
      <c r="L64" s="51">
        <v>0</v>
      </c>
      <c r="M64" s="51">
        <v>0</v>
      </c>
      <c r="N64" s="51">
        <f t="shared" si="1"/>
        <v>96.477901522</v>
      </c>
      <c r="O64" s="10"/>
      <c r="P64" s="10"/>
    </row>
    <row r="65" spans="1:16" s="24" customFormat="1" ht="12.75" customHeight="1" hidden="1">
      <c r="A65" s="12" t="s">
        <v>60</v>
      </c>
      <c r="B65" s="115">
        <v>22.478931315</v>
      </c>
      <c r="C65" s="115">
        <v>27.0975648</v>
      </c>
      <c r="D65" s="51">
        <v>46.901405407</v>
      </c>
      <c r="E65" s="51"/>
      <c r="F65" s="51"/>
      <c r="G65" s="51"/>
      <c r="H65" s="51"/>
      <c r="I65" s="51"/>
      <c r="J65" s="51"/>
      <c r="K65" s="51"/>
      <c r="L65" s="51">
        <v>0</v>
      </c>
      <c r="M65" s="51">
        <v>0</v>
      </c>
      <c r="N65" s="51">
        <f t="shared" si="1"/>
        <v>96.477901522</v>
      </c>
      <c r="O65" s="10"/>
      <c r="P65" s="10"/>
    </row>
    <row r="66" spans="1:16" s="24" customFormat="1" ht="12.75" customHeight="1" hidden="1">
      <c r="A66" s="12" t="s">
        <v>61</v>
      </c>
      <c r="B66" s="115">
        <v>0</v>
      </c>
      <c r="C66" s="115">
        <v>0</v>
      </c>
      <c r="D66" s="51">
        <v>0</v>
      </c>
      <c r="E66" s="51"/>
      <c r="F66" s="51"/>
      <c r="G66" s="51"/>
      <c r="H66" s="51"/>
      <c r="I66" s="51"/>
      <c r="J66" s="51"/>
      <c r="K66" s="51"/>
      <c r="L66" s="51">
        <v>0</v>
      </c>
      <c r="M66" s="51">
        <v>0</v>
      </c>
      <c r="N66" s="51">
        <f t="shared" si="1"/>
        <v>0</v>
      </c>
      <c r="O66" s="10"/>
      <c r="P66" s="10"/>
    </row>
    <row r="67" spans="1:16" s="24" customFormat="1" ht="12.75" customHeight="1" hidden="1">
      <c r="A67" s="12" t="s">
        <v>62</v>
      </c>
      <c r="B67" s="115">
        <v>0</v>
      </c>
      <c r="C67" s="115">
        <v>0</v>
      </c>
      <c r="D67" s="51">
        <v>0</v>
      </c>
      <c r="E67" s="51"/>
      <c r="F67" s="51"/>
      <c r="G67" s="51"/>
      <c r="H67" s="51"/>
      <c r="I67" s="51"/>
      <c r="J67" s="51"/>
      <c r="K67" s="51"/>
      <c r="L67" s="51">
        <v>0</v>
      </c>
      <c r="M67" s="51">
        <v>0</v>
      </c>
      <c r="N67" s="51">
        <f t="shared" si="1"/>
        <v>0</v>
      </c>
      <c r="O67" s="10"/>
      <c r="P67" s="10"/>
    </row>
    <row r="68" spans="1:16" s="24" customFormat="1" ht="7.5" customHeight="1">
      <c r="A68" s="12"/>
      <c r="B68" s="115"/>
      <c r="C68" s="115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10"/>
      <c r="P68" s="10"/>
    </row>
    <row r="69" spans="1:16" s="24" customFormat="1" ht="13.5">
      <c r="A69" s="28" t="s">
        <v>20</v>
      </c>
      <c r="B69" s="17">
        <v>122.85454824699991</v>
      </c>
      <c r="C69" s="17">
        <v>93.40028095900061</v>
      </c>
      <c r="D69" s="17">
        <v>-893.989583653</v>
      </c>
      <c r="E69" s="17"/>
      <c r="F69" s="104"/>
      <c r="G69" s="104"/>
      <c r="H69" s="104"/>
      <c r="I69" s="104"/>
      <c r="J69" s="104"/>
      <c r="K69" s="104"/>
      <c r="L69" s="104">
        <v>0</v>
      </c>
      <c r="M69" s="104">
        <v>0</v>
      </c>
      <c r="N69" s="104">
        <f>+SUM(B69:M69)</f>
        <v>-677.7347544469994</v>
      </c>
      <c r="O69" s="10"/>
      <c r="P69" s="10"/>
    </row>
    <row r="70" spans="1:16" s="24" customFormat="1" ht="7.5" customHeight="1">
      <c r="A70" s="25"/>
      <c r="B70" s="116"/>
      <c r="C70" s="116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"/>
      <c r="P70" s="10"/>
    </row>
    <row r="71" spans="1:18" s="10" customFormat="1" ht="6.75" customHeight="1">
      <c r="A71" s="25"/>
      <c r="B71" s="117"/>
      <c r="C71" s="117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Q71" s="105"/>
      <c r="R71" s="105"/>
    </row>
    <row r="72" spans="1:16" s="14" customFormat="1" ht="12.75" outlineLevel="2">
      <c r="A72" s="10" t="s">
        <v>21</v>
      </c>
      <c r="B72" s="11">
        <v>192.15273772799995</v>
      </c>
      <c r="C72" s="11">
        <v>329.84726874999996</v>
      </c>
      <c r="D72" s="11">
        <v>746.9720961339997</v>
      </c>
      <c r="E72" s="11"/>
      <c r="F72" s="96"/>
      <c r="G72" s="96"/>
      <c r="H72" s="96"/>
      <c r="I72" s="96"/>
      <c r="J72" s="96"/>
      <c r="K72" s="96"/>
      <c r="L72" s="96">
        <v>0</v>
      </c>
      <c r="M72" s="96">
        <v>0</v>
      </c>
      <c r="N72" s="96">
        <f>+SUM(B72:M72)</f>
        <v>1268.9721026119996</v>
      </c>
      <c r="O72" s="10"/>
      <c r="P72" s="10"/>
    </row>
    <row r="73" spans="1:18" s="24" customFormat="1" ht="12.75">
      <c r="A73" s="12" t="s">
        <v>22</v>
      </c>
      <c r="B73" s="13">
        <v>184.45806172799996</v>
      </c>
      <c r="C73" s="13">
        <v>323.666259897</v>
      </c>
      <c r="D73" s="13">
        <v>745.7662733029997</v>
      </c>
      <c r="E73" s="13"/>
      <c r="F73" s="51"/>
      <c r="G73" s="51"/>
      <c r="H73" s="51"/>
      <c r="I73" s="51"/>
      <c r="J73" s="51"/>
      <c r="K73" s="51"/>
      <c r="L73" s="51">
        <v>0</v>
      </c>
      <c r="M73" s="51">
        <v>0</v>
      </c>
      <c r="N73" s="51">
        <f>+SUM(B73:M73)</f>
        <v>1253.8905949279997</v>
      </c>
      <c r="O73" s="10"/>
      <c r="P73" s="10"/>
      <c r="Q73" s="106"/>
      <c r="R73" s="106"/>
    </row>
    <row r="74" spans="1:18" s="24" customFormat="1" ht="12.75">
      <c r="A74" s="12" t="s">
        <v>23</v>
      </c>
      <c r="B74" s="13">
        <v>7.694676</v>
      </c>
      <c r="C74" s="13">
        <v>6.181008853000001</v>
      </c>
      <c r="D74" s="13">
        <v>1.2058228309999999</v>
      </c>
      <c r="E74" s="13"/>
      <c r="F74" s="51"/>
      <c r="G74" s="51"/>
      <c r="H74" s="51"/>
      <c r="I74" s="51"/>
      <c r="J74" s="51"/>
      <c r="K74" s="51"/>
      <c r="L74" s="51">
        <v>0</v>
      </c>
      <c r="M74" s="51">
        <v>0</v>
      </c>
      <c r="N74" s="51">
        <f>+SUM(B74:M74)</f>
        <v>15.081507684000002</v>
      </c>
      <c r="O74" s="10"/>
      <c r="P74" s="10"/>
      <c r="Q74" s="83"/>
      <c r="R74" s="83"/>
    </row>
    <row r="75" spans="1:18" s="24" customFormat="1" ht="17.25" customHeight="1">
      <c r="A75" s="12" t="s">
        <v>69</v>
      </c>
      <c r="B75" s="115">
        <v>0</v>
      </c>
      <c r="C75" s="115">
        <v>0</v>
      </c>
      <c r="D75" s="51">
        <v>0</v>
      </c>
      <c r="E75" s="51"/>
      <c r="F75" s="51"/>
      <c r="G75" s="51"/>
      <c r="H75" s="51"/>
      <c r="I75" s="51"/>
      <c r="J75" s="51"/>
      <c r="K75" s="51"/>
      <c r="L75" s="51"/>
      <c r="M75" s="51"/>
      <c r="N75" s="51">
        <f>+SUM(B75:M75)</f>
        <v>0</v>
      </c>
      <c r="O75" s="10"/>
      <c r="P75" s="10"/>
      <c r="Q75" s="106"/>
      <c r="R75" s="106"/>
    </row>
    <row r="76" spans="1:17" s="24" customFormat="1" ht="13.5">
      <c r="A76" s="107" t="s">
        <v>24</v>
      </c>
      <c r="B76" s="108">
        <v>-69.29818948100004</v>
      </c>
      <c r="C76" s="108">
        <v>-236.44698779099934</v>
      </c>
      <c r="D76" s="108">
        <v>-1640.9616797869996</v>
      </c>
      <c r="E76" s="108"/>
      <c r="F76" s="108"/>
      <c r="G76" s="108"/>
      <c r="H76" s="108"/>
      <c r="I76" s="108"/>
      <c r="J76" s="108"/>
      <c r="K76" s="108"/>
      <c r="L76" s="108">
        <v>0</v>
      </c>
      <c r="M76" s="108">
        <v>0</v>
      </c>
      <c r="N76" s="108">
        <f>+SUM(B76:M76)</f>
        <v>-1946.706857058999</v>
      </c>
      <c r="O76" s="109"/>
      <c r="P76" s="10"/>
      <c r="Q76" s="10"/>
    </row>
    <row r="77" spans="1:16" s="24" customFormat="1" ht="5.25" customHeight="1">
      <c r="A77" s="12"/>
      <c r="B77" s="115"/>
      <c r="C77" s="115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10"/>
      <c r="P77" s="10"/>
    </row>
    <row r="78" spans="1:16" s="24" customFormat="1" ht="12.75">
      <c r="A78" s="110" t="s">
        <v>25</v>
      </c>
      <c r="B78" s="115"/>
      <c r="C78" s="115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0"/>
      <c r="P78" s="10"/>
    </row>
    <row r="79" spans="1:16" s="24" customFormat="1" ht="10.5" customHeight="1">
      <c r="A79" s="10"/>
      <c r="B79" s="115"/>
      <c r="C79" s="115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10"/>
      <c r="P79" s="10"/>
    </row>
    <row r="80" spans="1:16" s="14" customFormat="1" ht="12.75" outlineLevel="2">
      <c r="A80" s="10" t="s">
        <v>26</v>
      </c>
      <c r="B80" s="11">
        <v>16.545331405</v>
      </c>
      <c r="C80" s="11">
        <v>114.977536637</v>
      </c>
      <c r="D80" s="11">
        <v>3501.2577234759997</v>
      </c>
      <c r="E80" s="11"/>
      <c r="F80" s="96"/>
      <c r="G80" s="96"/>
      <c r="H80" s="96"/>
      <c r="I80" s="96"/>
      <c r="J80" s="96"/>
      <c r="K80" s="96"/>
      <c r="L80" s="96">
        <v>0</v>
      </c>
      <c r="M80" s="96">
        <v>0</v>
      </c>
      <c r="N80" s="96">
        <f>+SUM(B80:M80)</f>
        <v>3632.7805915179997</v>
      </c>
      <c r="O80" s="10"/>
      <c r="P80" s="10"/>
    </row>
    <row r="81" spans="1:16" s="24" customFormat="1" ht="12.75">
      <c r="A81" s="12" t="s">
        <v>27</v>
      </c>
      <c r="B81" s="13">
        <v>16.545331405</v>
      </c>
      <c r="C81" s="13">
        <v>114.977536637</v>
      </c>
      <c r="D81" s="13">
        <v>3501.2577234759997</v>
      </c>
      <c r="E81" s="13"/>
      <c r="F81" s="51"/>
      <c r="G81" s="51"/>
      <c r="H81" s="51"/>
      <c r="I81" s="51"/>
      <c r="J81" s="51"/>
      <c r="K81" s="51"/>
      <c r="L81" s="51">
        <v>0</v>
      </c>
      <c r="M81" s="51">
        <v>0</v>
      </c>
      <c r="N81" s="51">
        <f aca="true" t="shared" si="2" ref="N81:N92">+SUM(B81:M81)</f>
        <v>3632.7805915179997</v>
      </c>
      <c r="O81" s="10"/>
      <c r="P81" s="10"/>
    </row>
    <row r="82" spans="1:16" s="24" customFormat="1" ht="12.75">
      <c r="A82" s="12" t="s">
        <v>28</v>
      </c>
      <c r="B82" s="13">
        <v>0</v>
      </c>
      <c r="C82" s="13">
        <v>0</v>
      </c>
      <c r="D82" s="13">
        <v>0</v>
      </c>
      <c r="E82" s="13"/>
      <c r="F82" s="51"/>
      <c r="G82" s="51"/>
      <c r="H82" s="51"/>
      <c r="I82" s="51"/>
      <c r="J82" s="51"/>
      <c r="K82" s="51"/>
      <c r="L82" s="51">
        <v>0</v>
      </c>
      <c r="M82" s="51">
        <v>0</v>
      </c>
      <c r="N82" s="51">
        <f t="shared" si="2"/>
        <v>0</v>
      </c>
      <c r="O82" s="10"/>
      <c r="P82" s="10"/>
    </row>
    <row r="83" spans="1:16" s="14" customFormat="1" ht="12.75" outlineLevel="2">
      <c r="A83" s="10" t="s">
        <v>29</v>
      </c>
      <c r="B83" s="11">
        <v>3402.7195355460003</v>
      </c>
      <c r="C83" s="11">
        <v>987.8157472839999</v>
      </c>
      <c r="D83" s="11">
        <v>152.82346643300002</v>
      </c>
      <c r="E83" s="11"/>
      <c r="F83" s="96"/>
      <c r="G83" s="96"/>
      <c r="H83" s="96"/>
      <c r="I83" s="96"/>
      <c r="J83" s="96"/>
      <c r="K83" s="96"/>
      <c r="L83" s="96">
        <v>0</v>
      </c>
      <c r="M83" s="96">
        <v>0</v>
      </c>
      <c r="N83" s="96">
        <f t="shared" si="2"/>
        <v>4543.358749263</v>
      </c>
      <c r="O83" s="10"/>
      <c r="P83" s="10"/>
    </row>
    <row r="84" spans="1:16" s="24" customFormat="1" ht="12.75">
      <c r="A84" s="12" t="s">
        <v>27</v>
      </c>
      <c r="B84" s="13">
        <v>-13.411818305</v>
      </c>
      <c r="C84" s="13">
        <v>43.811181695</v>
      </c>
      <c r="D84" s="13">
        <v>43.588181695</v>
      </c>
      <c r="E84" s="13"/>
      <c r="F84" s="51"/>
      <c r="G84" s="51"/>
      <c r="H84" s="51"/>
      <c r="I84" s="51"/>
      <c r="J84" s="51"/>
      <c r="K84" s="51"/>
      <c r="L84" s="51">
        <v>0</v>
      </c>
      <c r="M84" s="51">
        <v>0</v>
      </c>
      <c r="N84" s="51">
        <f t="shared" si="2"/>
        <v>73.98754508500001</v>
      </c>
      <c r="O84" s="10"/>
      <c r="P84" s="10"/>
    </row>
    <row r="85" spans="1:16" s="24" customFormat="1" ht="12.75">
      <c r="A85" s="12" t="s">
        <v>28</v>
      </c>
      <c r="B85" s="13">
        <v>3416.1313538510003</v>
      </c>
      <c r="C85" s="13">
        <v>944.004565589</v>
      </c>
      <c r="D85" s="13">
        <v>109.235284738</v>
      </c>
      <c r="E85" s="13"/>
      <c r="F85" s="51"/>
      <c r="G85" s="51"/>
      <c r="H85" s="51"/>
      <c r="I85" s="51"/>
      <c r="J85" s="51"/>
      <c r="K85" s="51"/>
      <c r="L85" s="51">
        <v>0</v>
      </c>
      <c r="M85" s="51">
        <v>0</v>
      </c>
      <c r="N85" s="51">
        <f t="shared" si="2"/>
        <v>4469.371204178</v>
      </c>
      <c r="O85" s="10"/>
      <c r="P85" s="10"/>
    </row>
    <row r="86" spans="1:16" s="24" customFormat="1" ht="6" customHeight="1">
      <c r="A86" s="12"/>
      <c r="B86" s="115"/>
      <c r="C86" s="115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10"/>
      <c r="P86" s="10"/>
    </row>
    <row r="87" spans="1:14" s="10" customFormat="1" ht="12.75">
      <c r="A87" s="10" t="s">
        <v>30</v>
      </c>
      <c r="B87" s="11">
        <v>-13.411818305</v>
      </c>
      <c r="C87" s="11">
        <v>-13.411818305</v>
      </c>
      <c r="D87" s="11">
        <v>-13.411818305</v>
      </c>
      <c r="E87" s="11"/>
      <c r="F87" s="96"/>
      <c r="G87" s="96"/>
      <c r="H87" s="96"/>
      <c r="I87" s="96"/>
      <c r="J87" s="96"/>
      <c r="K87" s="96"/>
      <c r="L87" s="96">
        <v>0</v>
      </c>
      <c r="M87" s="96">
        <v>0</v>
      </c>
      <c r="N87" s="96">
        <f t="shared" si="2"/>
        <v>-40.235454915000005</v>
      </c>
    </row>
    <row r="88" spans="1:16" s="32" customFormat="1" ht="12.75">
      <c r="A88" s="12" t="s">
        <v>31</v>
      </c>
      <c r="B88" s="57">
        <v>0</v>
      </c>
      <c r="C88" s="57">
        <v>0</v>
      </c>
      <c r="D88" s="57">
        <v>0</v>
      </c>
      <c r="E88" s="57"/>
      <c r="F88" s="51"/>
      <c r="G88" s="51"/>
      <c r="H88" s="51"/>
      <c r="I88" s="51"/>
      <c r="J88" s="51"/>
      <c r="K88" s="51"/>
      <c r="L88" s="51">
        <v>0</v>
      </c>
      <c r="M88" s="51">
        <v>0</v>
      </c>
      <c r="N88" s="51">
        <f t="shared" si="2"/>
        <v>0</v>
      </c>
      <c r="O88" s="10"/>
      <c r="P88" s="10"/>
    </row>
    <row r="89" spans="1:16" s="32" customFormat="1" ht="12.75">
      <c r="A89" s="12" t="s">
        <v>32</v>
      </c>
      <c r="B89" s="57">
        <v>13.411818305</v>
      </c>
      <c r="C89" s="57">
        <v>13.411818305</v>
      </c>
      <c r="D89" s="57">
        <v>13.411818305</v>
      </c>
      <c r="E89" s="57"/>
      <c r="F89" s="51"/>
      <c r="G89" s="51"/>
      <c r="H89" s="51"/>
      <c r="I89" s="51"/>
      <c r="J89" s="51"/>
      <c r="K89" s="51"/>
      <c r="L89" s="51">
        <v>0</v>
      </c>
      <c r="M89" s="51">
        <v>0</v>
      </c>
      <c r="N89" s="51">
        <f t="shared" si="2"/>
        <v>40.235454915000005</v>
      </c>
      <c r="O89" s="10"/>
      <c r="P89" s="10"/>
    </row>
    <row r="90" spans="2:16" s="32" customFormat="1" ht="6.75" customHeight="1">
      <c r="B90" s="57"/>
      <c r="C90" s="57"/>
      <c r="D90" s="57"/>
      <c r="E90" s="57"/>
      <c r="F90" s="112"/>
      <c r="G90" s="112"/>
      <c r="H90" s="112"/>
      <c r="I90" s="112"/>
      <c r="J90" s="112"/>
      <c r="K90" s="112"/>
      <c r="L90" s="112"/>
      <c r="M90" s="112"/>
      <c r="N90" s="112"/>
      <c r="O90" s="10"/>
      <c r="P90" s="10"/>
    </row>
    <row r="91" spans="1:16" s="32" customFormat="1" ht="12.75">
      <c r="A91" s="10" t="s">
        <v>33</v>
      </c>
      <c r="B91" s="59">
        <v>0</v>
      </c>
      <c r="C91" s="59">
        <v>0</v>
      </c>
      <c r="D91" s="59">
        <v>0</v>
      </c>
      <c r="E91" s="59"/>
      <c r="F91" s="96"/>
      <c r="G91" s="96"/>
      <c r="H91" s="96"/>
      <c r="I91" s="96"/>
      <c r="J91" s="96"/>
      <c r="K91" s="96"/>
      <c r="L91" s="96">
        <v>0</v>
      </c>
      <c r="M91" s="96">
        <v>0</v>
      </c>
      <c r="N91" s="96">
        <f t="shared" si="2"/>
        <v>0</v>
      </c>
      <c r="O91" s="10"/>
      <c r="P91" s="10"/>
    </row>
    <row r="92" spans="1:16" s="32" customFormat="1" ht="12.75">
      <c r="A92" s="12" t="s">
        <v>88</v>
      </c>
      <c r="B92" s="57">
        <v>0</v>
      </c>
      <c r="C92" s="57">
        <v>0</v>
      </c>
      <c r="D92" s="57">
        <v>0</v>
      </c>
      <c r="E92" s="57"/>
      <c r="F92" s="51"/>
      <c r="G92" s="51"/>
      <c r="H92" s="51"/>
      <c r="I92" s="51"/>
      <c r="J92" s="51"/>
      <c r="K92" s="51"/>
      <c r="L92" s="51">
        <v>0</v>
      </c>
      <c r="M92" s="51">
        <v>0</v>
      </c>
      <c r="N92" s="51">
        <f t="shared" si="2"/>
        <v>0</v>
      </c>
      <c r="O92" s="10"/>
      <c r="P92" s="10"/>
    </row>
    <row r="93" spans="2:16" s="32" customFormat="1" ht="7.5" customHeight="1" hidden="1">
      <c r="B93" s="57"/>
      <c r="C93" s="57"/>
      <c r="D93" s="57"/>
      <c r="E93" s="57"/>
      <c r="F93" s="112"/>
      <c r="G93" s="112"/>
      <c r="H93" s="112"/>
      <c r="I93" s="112"/>
      <c r="J93" s="112"/>
      <c r="K93" s="112"/>
      <c r="L93" s="112"/>
      <c r="M93" s="112"/>
      <c r="N93" s="112"/>
      <c r="O93" s="10"/>
      <c r="P93" s="10"/>
    </row>
    <row r="94" spans="1:16" s="32" customFormat="1" ht="12.75" hidden="1">
      <c r="A94" s="10" t="s">
        <v>34</v>
      </c>
      <c r="B94" s="59">
        <v>3316.8760146600002</v>
      </c>
      <c r="C94" s="59">
        <v>636.3912228560006</v>
      </c>
      <c r="D94" s="59">
        <v>-4989.395936829999</v>
      </c>
      <c r="E94" s="59">
        <v>65.54493841633527</v>
      </c>
      <c r="F94" s="96">
        <v>-28.637249742167228</v>
      </c>
      <c r="G94" s="96">
        <v>-777.7512418040002</v>
      </c>
      <c r="H94" s="96">
        <v>-347.56316017299923</v>
      </c>
      <c r="I94" s="96">
        <v>-1008.9343154650013</v>
      </c>
      <c r="J94" s="96">
        <v>-346.8690571350004</v>
      </c>
      <c r="K94" s="96">
        <v>78.69736472700129</v>
      </c>
      <c r="L94" s="96">
        <v>0</v>
      </c>
      <c r="M94" s="96">
        <v>0</v>
      </c>
      <c r="N94" s="96">
        <f>+SUM(B94:M94)</f>
        <v>-3401.64142048983</v>
      </c>
      <c r="O94" s="10"/>
      <c r="P94" s="10"/>
    </row>
    <row r="95" spans="6:9" ht="14.25">
      <c r="F95" s="113"/>
      <c r="I95" s="53"/>
    </row>
    <row r="96" spans="1:9" ht="15">
      <c r="A96" s="4" t="s">
        <v>90</v>
      </c>
      <c r="F96" s="113"/>
      <c r="I96" s="53"/>
    </row>
    <row r="97" spans="1:6" ht="15">
      <c r="A97" s="38" t="s">
        <v>89</v>
      </c>
      <c r="F97" s="113"/>
    </row>
    <row r="98" ht="14.25">
      <c r="F98" s="113"/>
    </row>
    <row r="99" ht="14.25">
      <c r="F99" s="113"/>
    </row>
  </sheetData>
  <sheetProtection/>
  <mergeCells count="18">
    <mergeCell ref="M8:M9"/>
    <mergeCell ref="N8:N9"/>
    <mergeCell ref="G8:G9"/>
    <mergeCell ref="H8:H9"/>
    <mergeCell ref="I8:I9"/>
    <mergeCell ref="J8:J9"/>
    <mergeCell ref="K8:K9"/>
    <mergeCell ref="L8:L9"/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</mergeCells>
  <printOptions/>
  <pageMargins left="0.1968503937007874" right="0.1968503937007874" top="0.3937007874015748" bottom="0.2362204724409449" header="0.31496062992125984" footer="0.31496062992125984"/>
  <pageSetup fitToHeight="0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User</cp:lastModifiedBy>
  <cp:lastPrinted>2019-08-09T11:44:16Z</cp:lastPrinted>
  <dcterms:created xsi:type="dcterms:W3CDTF">1998-08-06T20:23:21Z</dcterms:created>
  <dcterms:modified xsi:type="dcterms:W3CDTF">2020-04-06T18:36:15Z</dcterms:modified>
  <cp:category/>
  <cp:version/>
  <cp:contentType/>
  <cp:contentStatus/>
</cp:coreProperties>
</file>