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5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<sst xmlns="http://schemas.openxmlformats.org/spreadsheetml/2006/main" count="180" uniqueCount="93">
  <si>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</si>
  <si>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</si>
  <si>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</si>
  <si>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</si>
  <si>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</si>
  <si>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</si>
  <si>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</si>
  <si>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</si>
  <si>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</si>
  <si>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</si>
  <si>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</si>
  <si>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</si>
  <si>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</si>
  <si>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</si>
  <si>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</si>
  <si>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</si>
  <si>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</si>
  <si>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</si>
  <si>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</si>
  <si>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</si>
  <si>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</si>
  <si>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</si>
  <si>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</si>
  <si>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</si>
  <si>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</si>
  <si>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</si>
  <si>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</si>
  <si>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</si>
  <si>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</si>
  <si>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</si>
  <si>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</si>
  <si>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</si>
  <si>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</si>
  <si>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</si>
  <si>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</si>
  <si>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</si>
  <si>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</si>
  <si>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</si>
  <si>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</si>
  <si>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</si>
  <si>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</si>
  <si>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</si>
  <si>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</si>
  <si>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</si>
  <si>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</si>
  <si>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</si>
  <si>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</si>
  <si>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</si>
  <si>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</si>
  <si>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</si>
  <si>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</si>
  <si>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</si>
  <si>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</si>
  <si>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</si>
  <si>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</si>
  <si>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</si>
  <si>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</si>
  <si>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</si>
  <si>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</si>
  <si>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</si>
  <si>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</si>
  <si>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</si>
  <si>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</si>
  <si>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</si>
  <si>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</si>
  <si>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</si>
  <si>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</si>
  <si>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Ingresos tributarios</t>
  </si>
  <si>
    <t>Presupuesto
Ajustado
2019</t>
  </si>
  <si>
    <t>Modalidad llave en mano</t>
  </si>
  <si>
    <t>Presupuesto
Ajustado
2020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</si>
  <si>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</si>
  <si>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</si>
  <si>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</si>
  <si>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</si>
  <si>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</si>
  <si>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</si>
  <si>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</si>
  <si>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</si>
  <si>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</si>
  <si>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</si>
  <si>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</si>
  <si>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</si>
  <si>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</si>
  <si>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</si>
  <si>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De organismos internacionales</t>
  </si>
  <si>
    <t xml:space="preserve">       De otras unidades del gobierno general</t>
  </si>
  <si>
    <t xml:space="preserve">     Capital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</si>
  <si>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</si>
  <si>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</si>
  <si>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Ejecución
Abril
2019</t>
  </si>
  <si>
    <t>Ejecución
Abril
2020</t>
  </si>
  <si>
    <t>1 Ingresos Tributarios del mes de Abril serán distribuidos posteriormente</t>
  </si>
</sst>
</file>

<file path=xl/styles.xml><?xml version="1.0" encoding="utf-8"?>
<styleSheet xmlns="http://schemas.openxmlformats.org/spreadsheetml/2006/main">
  <numFmts count="3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* #,##0_);_(* \(#,##0\);_(* &quot;-&quot;_);_(@_)"/>
    <numFmt numFmtId="170" formatCode="_(&quot;₲&quot;\ * #,##0.00_);_(&quot;₲&quot;\ * \(#,##0.00\);_(&quot;₲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,##0.0"/>
    <numFmt numFmtId="178" formatCode="###,##0.0;\(###,##0.0\)"/>
    <numFmt numFmtId="179" formatCode="#,##0.0;\(#,##0.0\)"/>
    <numFmt numFmtId="180" formatCode="0.0%"/>
    <numFmt numFmtId="181" formatCode="#,##0.000"/>
    <numFmt numFmtId="182" formatCode="#,##0.000000"/>
    <numFmt numFmtId="183" formatCode="#,##0.0000000"/>
    <numFmt numFmtId="184" formatCode="#,##0.00000000"/>
    <numFmt numFmtId="185" formatCode="#,##0.000000000"/>
    <numFmt numFmtId="186" formatCode="[$-409]mmm\-yy;@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sz val="10"/>
      <name val="Times New Roman CE"/>
      <family val="0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50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186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179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79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79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79" fontId="5" fillId="0" borderId="0" xfId="58" applyNumberFormat="1" applyFont="1" applyFill="1" applyBorder="1" applyAlignment="1">
      <alignment horizontal="right"/>
    </xf>
    <xf numFmtId="179" fontId="3" fillId="0" borderId="0" xfId="58" applyNumberFormat="1" applyFont="1" applyFill="1" applyAlignment="1">
      <alignment horizontal="right"/>
    </xf>
    <xf numFmtId="179" fontId="1" fillId="0" borderId="0" xfId="58" applyNumberFormat="1" applyFont="1" applyFill="1" applyAlignment="1">
      <alignment horizontal="right"/>
    </xf>
    <xf numFmtId="179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79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78" fontId="4" fillId="0" borderId="0" xfId="58" applyNumberFormat="1" applyFont="1" applyFill="1" applyAlignment="1">
      <alignment horizontal="center"/>
    </xf>
    <xf numFmtId="178" fontId="1" fillId="0" borderId="0" xfId="58" applyNumberFormat="1" applyFont="1" applyFill="1" applyAlignment="1">
      <alignment horizontal="center"/>
    </xf>
    <xf numFmtId="178" fontId="5" fillId="0" borderId="0" xfId="58" applyNumberFormat="1" applyFont="1" applyFill="1" applyAlignment="1">
      <alignment horizontal="center"/>
    </xf>
    <xf numFmtId="178" fontId="4" fillId="0" borderId="0" xfId="58" applyNumberFormat="1" applyFont="1" applyFill="1" applyBorder="1" applyAlignment="1">
      <alignment horizontal="center"/>
    </xf>
    <xf numFmtId="178" fontId="4" fillId="0" borderId="0" xfId="58" applyNumberFormat="1" applyFont="1" applyFill="1" applyBorder="1" applyAlignment="1">
      <alignment horizontal="center" vertical="center" wrapText="1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79" fontId="5" fillId="0" borderId="0" xfId="58" applyNumberFormat="1" applyFont="1" applyFill="1" applyAlignment="1">
      <alignment/>
    </xf>
    <xf numFmtId="179" fontId="1" fillId="0" borderId="0" xfId="58" applyNumberFormat="1" applyFont="1" applyFill="1" applyAlignment="1">
      <alignment/>
    </xf>
    <xf numFmtId="179" fontId="58" fillId="0" borderId="0" xfId="0" applyNumberFormat="1" applyFon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177" fontId="5" fillId="0" borderId="0" xfId="58" applyNumberFormat="1" applyFont="1" applyFill="1" applyAlignment="1">
      <alignment horizontal="center"/>
    </xf>
    <xf numFmtId="177" fontId="5" fillId="0" borderId="0" xfId="58" applyNumberFormat="1" applyFont="1" applyFill="1" applyBorder="1" applyAlignment="1">
      <alignment horizontal="center"/>
    </xf>
    <xf numFmtId="0" fontId="0" fillId="0" borderId="0" xfId="0" applyNumberFormat="1" applyBorder="1" applyAlignment="1" applyProtection="1">
      <alignment/>
      <protection/>
    </xf>
    <xf numFmtId="179" fontId="1" fillId="0" borderId="0" xfId="58" applyNumberFormat="1" applyFont="1" applyFill="1" applyAlignment="1">
      <alignment horizontal="center"/>
    </xf>
    <xf numFmtId="179" fontId="58" fillId="0" borderId="0" xfId="0" applyNumberFormat="1" applyFont="1" applyAlignment="1" applyProtection="1">
      <alignment horizontal="center"/>
      <protection/>
    </xf>
    <xf numFmtId="179" fontId="1" fillId="0" borderId="0" xfId="0" applyNumberFormat="1" applyFont="1" applyAlignment="1" applyProtection="1">
      <alignment horizontal="center"/>
      <protection/>
    </xf>
    <xf numFmtId="179" fontId="58" fillId="0" borderId="0" xfId="0" applyNumberFormat="1" applyFont="1" applyFill="1" applyAlignment="1" applyProtection="1">
      <alignment/>
      <protection/>
    </xf>
    <xf numFmtId="179" fontId="58" fillId="0" borderId="0" xfId="0" applyNumberFormat="1" applyFont="1" applyFill="1" applyAlignment="1" applyProtection="1">
      <alignment/>
      <protection/>
    </xf>
    <xf numFmtId="179" fontId="1" fillId="0" borderId="0" xfId="0" applyNumberFormat="1" applyFont="1" applyFill="1" applyAlignment="1" applyProtection="1">
      <alignment/>
      <protection/>
    </xf>
    <xf numFmtId="179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79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181" fontId="5" fillId="0" borderId="0" xfId="58" applyNumberFormat="1" applyFont="1" applyFill="1" applyAlignment="1">
      <alignment/>
    </xf>
    <xf numFmtId="184" fontId="1" fillId="0" borderId="0" xfId="58" applyNumberFormat="1" applyFont="1" applyFill="1" applyBorder="1" applyAlignment="1">
      <alignment/>
    </xf>
    <xf numFmtId="182" fontId="5" fillId="0" borderId="0" xfId="58" applyNumberFormat="1" applyFont="1" applyFill="1" applyAlignment="1">
      <alignment/>
    </xf>
    <xf numFmtId="185" fontId="5" fillId="0" borderId="0" xfId="58" applyNumberFormat="1" applyFont="1" applyFill="1" applyAlignment="1">
      <alignment/>
    </xf>
    <xf numFmtId="184" fontId="7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9" fontId="61" fillId="0" borderId="0" xfId="58" applyNumberFormat="1" applyFont="1" applyFill="1" applyAlignment="1">
      <alignment/>
    </xf>
    <xf numFmtId="179" fontId="58" fillId="0" borderId="0" xfId="58" applyNumberFormat="1" applyFont="1" applyFill="1" applyAlignment="1">
      <alignment horizontal="right"/>
    </xf>
    <xf numFmtId="179" fontId="61" fillId="0" borderId="0" xfId="58" applyNumberFormat="1" applyFont="1" applyFill="1" applyBorder="1" applyAlignment="1">
      <alignment/>
    </xf>
    <xf numFmtId="179" fontId="58" fillId="0" borderId="0" xfId="58" applyNumberFormat="1" applyFont="1" applyFill="1" applyBorder="1" applyAlignment="1">
      <alignment horizontal="right"/>
    </xf>
    <xf numFmtId="179" fontId="62" fillId="0" borderId="0" xfId="58" applyNumberFormat="1" applyFont="1" applyFill="1" applyAlignment="1">
      <alignment horizontal="right"/>
    </xf>
    <xf numFmtId="179" fontId="61" fillId="0" borderId="0" xfId="58" applyNumberFormat="1" applyFont="1" applyFill="1" applyAlignment="1">
      <alignment horizontal="right"/>
    </xf>
    <xf numFmtId="179" fontId="61" fillId="0" borderId="10" xfId="58" applyNumberFormat="1" applyFont="1" applyFill="1" applyBorder="1" applyAlignment="1">
      <alignment horizontal="right"/>
    </xf>
    <xf numFmtId="178" fontId="14" fillId="0" borderId="0" xfId="58" applyNumberFormat="1" applyFont="1" applyFill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58" fillId="0" borderId="0" xfId="0" applyNumberFormat="1" applyFont="1" applyAlignment="1" applyProtection="1">
      <alignment/>
      <protection/>
    </xf>
    <xf numFmtId="3" fontId="4" fillId="0" borderId="0" xfId="58" applyFont="1" applyFill="1" applyAlignment="1">
      <alignment/>
    </xf>
    <xf numFmtId="177" fontId="4" fillId="0" borderId="0" xfId="58" applyNumberFormat="1" applyFont="1" applyFill="1" applyAlignment="1">
      <alignment horizontal="center"/>
    </xf>
    <xf numFmtId="177" fontId="1" fillId="0" borderId="0" xfId="58" applyNumberFormat="1" applyFont="1" applyFill="1" applyAlignment="1">
      <alignment horizontal="center"/>
    </xf>
    <xf numFmtId="180" fontId="1" fillId="0" borderId="0" xfId="65" applyNumberFormat="1" applyFont="1" applyFill="1" applyAlignment="1">
      <alignment/>
    </xf>
    <xf numFmtId="179" fontId="5" fillId="0" borderId="0" xfId="58" applyNumberFormat="1" applyFont="1" applyFill="1" applyAlignment="1">
      <alignment horizontal="center"/>
    </xf>
    <xf numFmtId="3" fontId="5" fillId="0" borderId="0" xfId="58" applyFont="1" applyFill="1" applyAlignment="1">
      <alignment horizontal="left" indent="5"/>
    </xf>
    <xf numFmtId="177" fontId="4" fillId="0" borderId="0" xfId="58" applyNumberFormat="1" applyFont="1" applyFill="1" applyBorder="1" applyAlignment="1">
      <alignment horizontal="center"/>
    </xf>
    <xf numFmtId="3" fontId="5" fillId="0" borderId="0" xfId="58" applyFont="1" applyFill="1" applyAlignment="1">
      <alignment horizontal="left" indent="3"/>
    </xf>
    <xf numFmtId="9" fontId="7" fillId="0" borderId="0" xfId="65" applyFont="1" applyFill="1" applyAlignment="1" applyProtection="1">
      <alignment/>
      <protection/>
    </xf>
    <xf numFmtId="3" fontId="5" fillId="0" borderId="0" xfId="58" applyFont="1" applyFill="1" applyAlignment="1">
      <alignment horizontal="left" wrapText="1" indent="2"/>
    </xf>
    <xf numFmtId="177" fontId="14" fillId="0" borderId="0" xfId="58" applyNumberFormat="1" applyFont="1" applyFill="1" applyBorder="1" applyAlignment="1">
      <alignment horizontal="center"/>
    </xf>
    <xf numFmtId="184" fontId="1" fillId="0" borderId="0" xfId="58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14" fillId="0" borderId="10" xfId="58" applyFont="1" applyFill="1" applyBorder="1" applyAlignment="1">
      <alignment/>
    </xf>
    <xf numFmtId="177" fontId="1" fillId="0" borderId="10" xfId="58" applyNumberFormat="1" applyFont="1" applyFill="1" applyBorder="1" applyAlignment="1">
      <alignment horizontal="center"/>
    </xf>
    <xf numFmtId="183" fontId="1" fillId="0" borderId="0" xfId="58" applyNumberFormat="1" applyFont="1" applyFill="1" applyAlignment="1">
      <alignment/>
    </xf>
    <xf numFmtId="3" fontId="4" fillId="0" borderId="0" xfId="58" applyFont="1" applyFill="1" applyBorder="1" applyAlignment="1">
      <alignment vertical="center"/>
    </xf>
    <xf numFmtId="177" fontId="4" fillId="0" borderId="0" xfId="58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 applyProtection="1">
      <alignment horizontal="center"/>
      <protection/>
    </xf>
    <xf numFmtId="179" fontId="58" fillId="0" borderId="0" xfId="0" applyNumberFormat="1" applyFont="1" applyAlignment="1" applyProtection="1">
      <alignment/>
      <protection/>
    </xf>
    <xf numFmtId="177" fontId="4" fillId="0" borderId="0" xfId="58" applyNumberFormat="1" applyFont="1" applyFill="1" applyAlignment="1">
      <alignment/>
    </xf>
    <xf numFmtId="177" fontId="5" fillId="0" borderId="0" xfId="58" applyNumberFormat="1" applyFont="1" applyFill="1" applyAlignment="1">
      <alignment horizontal="right"/>
    </xf>
    <xf numFmtId="177" fontId="1" fillId="0" borderId="0" xfId="58" applyNumberFormat="1" applyFont="1" applyFill="1" applyAlignment="1">
      <alignment horizontal="right"/>
    </xf>
    <xf numFmtId="177" fontId="4" fillId="0" borderId="0" xfId="58" applyNumberFormat="1" applyFont="1" applyFill="1" applyBorder="1" applyAlignment="1">
      <alignment/>
    </xf>
    <xf numFmtId="3" fontId="11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/>
      <protection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1476375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H18" sqref="H18"/>
    </sheetView>
  </sheetViews>
  <sheetFormatPr defaultColWidth="11.00390625" defaultRowHeight="14.25" outlineLevelRow="2"/>
  <cols>
    <col min="1" max="1" width="33.125" style="5" customWidth="1"/>
    <col min="2" max="2" width="11.125" style="5" bestFit="1" customWidth="1"/>
    <col min="3" max="3" width="9.50390625" style="61" bestFit="1" customWidth="1"/>
    <col min="4" max="4" width="8.75390625" style="5" bestFit="1" customWidth="1"/>
    <col min="5" max="5" width="11.125" style="5" bestFit="1" customWidth="1"/>
    <col min="6" max="6" width="8.375" style="70" customWidth="1"/>
    <col min="7" max="7" width="7.375" style="5" bestFit="1" customWidth="1"/>
    <col min="8" max="8" width="8.25390625" style="5" bestFit="1" customWidth="1"/>
    <col min="9" max="9" width="12.125" style="5" bestFit="1" customWidth="1"/>
    <col min="10" max="10" width="11.375" style="5" bestFit="1" customWidth="1"/>
    <col min="11" max="16384" width="11.00390625" style="5" customWidth="1"/>
  </cols>
  <sheetData>
    <row r="1" spans="1:9" ht="15.75">
      <c r="A1" s="1"/>
      <c r="B1" s="1"/>
      <c r="C1" s="118"/>
      <c r="D1" s="1"/>
      <c r="E1" s="1"/>
      <c r="F1" s="68"/>
      <c r="G1" s="1"/>
      <c r="H1" s="1"/>
      <c r="I1" s="53"/>
    </row>
    <row r="2" spans="1:9" ht="25.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53"/>
    </row>
    <row r="3" spans="1:9" ht="15.75">
      <c r="A3" s="121" t="s">
        <v>37</v>
      </c>
      <c r="B3" s="121"/>
      <c r="C3" s="121"/>
      <c r="D3" s="121"/>
      <c r="E3" s="121"/>
      <c r="F3" s="121"/>
      <c r="G3" s="121"/>
      <c r="H3" s="121"/>
      <c r="I3" s="53"/>
    </row>
    <row r="4" spans="1:9" ht="7.5" customHeight="1">
      <c r="A4" s="3"/>
      <c r="B4" s="3"/>
      <c r="C4" s="69"/>
      <c r="D4" s="3"/>
      <c r="E4" s="3"/>
      <c r="F4" s="69"/>
      <c r="G4" s="3"/>
      <c r="H4" s="3"/>
      <c r="I4" s="53"/>
    </row>
    <row r="5" spans="1:248" ht="18.75">
      <c r="A5" s="120" t="s">
        <v>5</v>
      </c>
      <c r="B5" s="120"/>
      <c r="C5" s="120"/>
      <c r="D5" s="120"/>
      <c r="E5" s="120"/>
      <c r="F5" s="120"/>
      <c r="G5" s="120"/>
      <c r="H5" s="120"/>
      <c r="I5" s="7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8.75">
      <c r="A6" s="120" t="s">
        <v>6</v>
      </c>
      <c r="B6" s="120"/>
      <c r="C6" s="120"/>
      <c r="D6" s="120"/>
      <c r="E6" s="120"/>
      <c r="F6" s="120"/>
      <c r="G6" s="120"/>
      <c r="H6" s="120"/>
      <c r="I6" s="7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9" ht="6" customHeight="1" thickBot="1">
      <c r="A7" s="7"/>
      <c r="B7" s="7"/>
      <c r="C7" s="119"/>
      <c r="D7" s="7"/>
      <c r="E7" s="7"/>
      <c r="G7" s="7"/>
      <c r="H7" s="7"/>
      <c r="I7" s="53"/>
    </row>
    <row r="8" spans="1:9" s="8" customFormat="1" ht="16.5" customHeight="1">
      <c r="A8" s="126" t="s">
        <v>1</v>
      </c>
      <c r="B8" s="124" t="s">
        <v>68</v>
      </c>
      <c r="C8" s="124" t="s">
        <v>90</v>
      </c>
      <c r="D8" s="124" t="s">
        <v>35</v>
      </c>
      <c r="E8" s="122" t="s">
        <v>70</v>
      </c>
      <c r="F8" s="122" t="s">
        <v>91</v>
      </c>
      <c r="G8" s="124" t="s">
        <v>35</v>
      </c>
      <c r="H8" s="124" t="s">
        <v>36</v>
      </c>
      <c r="I8" s="74"/>
    </row>
    <row r="9" spans="1:9" s="8" customFormat="1" ht="23.25" customHeight="1" thickBot="1">
      <c r="A9" s="127"/>
      <c r="B9" s="125"/>
      <c r="C9" s="125"/>
      <c r="D9" s="125"/>
      <c r="E9" s="123"/>
      <c r="F9" s="123"/>
      <c r="G9" s="125"/>
      <c r="H9" s="125"/>
      <c r="I9" s="74"/>
    </row>
    <row r="10" spans="1:9" s="10" customFormat="1" ht="12.75">
      <c r="A10" s="25" t="s">
        <v>7</v>
      </c>
      <c r="B10" s="9">
        <v>39161.539572136</v>
      </c>
      <c r="C10" s="9">
        <v>11004.078738172</v>
      </c>
      <c r="D10" s="39">
        <f>_xlfn.IFERROR((C10/B10*100),0)</f>
        <v>28.099198495254157</v>
      </c>
      <c r="E10" s="9">
        <v>41671.303613036005</v>
      </c>
      <c r="F10" s="84">
        <v>9311.960843379</v>
      </c>
      <c r="G10" s="20">
        <f>_xlfn.IFERROR((F10/E10*100),0)</f>
        <v>22.346219186831355</v>
      </c>
      <c r="H10" s="33">
        <f>IF(C10&lt;&gt;0,F10/C10*100-100," ")</f>
        <v>-15.377188177718324</v>
      </c>
      <c r="I10" s="79"/>
    </row>
    <row r="11" spans="1:9" s="10" customFormat="1" ht="6.75" customHeight="1">
      <c r="A11" s="25"/>
      <c r="B11" s="9"/>
      <c r="C11" s="9"/>
      <c r="D11" s="39"/>
      <c r="E11" s="9"/>
      <c r="F11" s="84"/>
      <c r="G11" s="20"/>
      <c r="H11" s="33"/>
      <c r="I11" s="79"/>
    </row>
    <row r="12" spans="1:12" s="10" customFormat="1" ht="12.75" outlineLevel="1">
      <c r="A12" s="62" t="s">
        <v>67</v>
      </c>
      <c r="B12" s="11">
        <v>25256.554730874996</v>
      </c>
      <c r="C12" s="11">
        <v>7454.168949660001</v>
      </c>
      <c r="D12" s="40">
        <f>_xlfn.IFERROR((C12/B12*100),0)</f>
        <v>29.513799602079597</v>
      </c>
      <c r="E12" s="11">
        <v>25779.710985902006</v>
      </c>
      <c r="F12" s="84">
        <v>6412.737575798001</v>
      </c>
      <c r="G12" s="21">
        <f>_xlfn.IFERROR((F12/E12*100),0)</f>
        <v>24.875133702254832</v>
      </c>
      <c r="H12" s="34">
        <f>IF(C12&lt;&gt;0,F12/C12*100-100," ")</f>
        <v>-13.971126505114995</v>
      </c>
      <c r="I12" s="79"/>
      <c r="L12" s="76"/>
    </row>
    <row r="13" spans="1:9" s="24" customFormat="1" ht="6" customHeight="1">
      <c r="A13" s="15"/>
      <c r="B13" s="13"/>
      <c r="C13" s="85"/>
      <c r="D13" s="41"/>
      <c r="E13" s="13"/>
      <c r="F13" s="85"/>
      <c r="G13" s="22"/>
      <c r="H13" s="35"/>
      <c r="I13" s="79"/>
    </row>
    <row r="14" spans="1:12" s="14" customFormat="1" ht="12.75" outlineLevel="2">
      <c r="A14" s="62" t="s">
        <v>8</v>
      </c>
      <c r="B14" s="11">
        <v>2933.695963576</v>
      </c>
      <c r="C14" s="84">
        <v>667.369316959</v>
      </c>
      <c r="D14" s="40">
        <f>_xlfn.IFERROR((C14/B14*100),0)</f>
        <v>22.748414465741593</v>
      </c>
      <c r="E14" s="11">
        <v>3162.479764165</v>
      </c>
      <c r="F14" s="84">
        <v>915.395636603</v>
      </c>
      <c r="G14" s="21">
        <f>_xlfn.IFERROR((F14/E14*100),0)</f>
        <v>28.94550178551719</v>
      </c>
      <c r="H14" s="34">
        <f>IF(C14&lt;&gt;0,F14/C14*100-100," ")</f>
        <v>37.164777184270434</v>
      </c>
      <c r="I14" s="79"/>
      <c r="L14" s="77"/>
    </row>
    <row r="15" spans="1:9" s="24" customFormat="1" ht="8.25" customHeight="1">
      <c r="A15" s="15"/>
      <c r="B15" s="13"/>
      <c r="C15" s="85"/>
      <c r="D15" s="41"/>
      <c r="E15" s="13"/>
      <c r="F15" s="85"/>
      <c r="G15" s="22"/>
      <c r="H15" s="35"/>
      <c r="I15" s="79"/>
    </row>
    <row r="16" spans="1:9" s="14" customFormat="1" ht="12.75" outlineLevel="2">
      <c r="A16" s="62" t="s">
        <v>2</v>
      </c>
      <c r="B16" s="11">
        <v>2416.525420842</v>
      </c>
      <c r="C16" s="84">
        <v>358.45848841000003</v>
      </c>
      <c r="D16" s="40">
        <f aca="true" t="shared" si="0" ref="D16:D33">_xlfn.IFERROR((C16/B16*100),0)</f>
        <v>14.833632012242637</v>
      </c>
      <c r="E16" s="11">
        <v>2948.848385629</v>
      </c>
      <c r="F16" s="84">
        <v>390.09789890099995</v>
      </c>
      <c r="G16" s="21">
        <f aca="true" t="shared" si="1" ref="G16:G33">_xlfn.IFERROR((F16/E16*100),0)</f>
        <v>13.228821827602733</v>
      </c>
      <c r="H16" s="34">
        <f aca="true" t="shared" si="2" ref="H16:H33">IF(C16&lt;&gt;0,F16/C16*100-100," ")</f>
        <v>8.82652008921356</v>
      </c>
      <c r="I16" s="79"/>
    </row>
    <row r="17" spans="1:9" s="24" customFormat="1" ht="12.75" customHeight="1">
      <c r="A17" s="15" t="s">
        <v>9</v>
      </c>
      <c r="B17" s="13">
        <v>1153.667376134</v>
      </c>
      <c r="C17" s="85">
        <v>0</v>
      </c>
      <c r="D17" s="41">
        <f t="shared" si="0"/>
        <v>0</v>
      </c>
      <c r="E17" s="13">
        <v>1559.9218527589999</v>
      </c>
      <c r="F17" s="85">
        <v>23.39573952</v>
      </c>
      <c r="G17" s="22">
        <f t="shared" si="1"/>
        <v>1.4998020239680894</v>
      </c>
      <c r="H17" s="35" t="str">
        <f t="shared" si="2"/>
        <v> </v>
      </c>
      <c r="I17" s="79"/>
    </row>
    <row r="18" spans="1:9" s="24" customFormat="1" ht="12.75" customHeight="1">
      <c r="A18" s="15" t="s">
        <v>48</v>
      </c>
      <c r="B18" s="13">
        <v>76.0506</v>
      </c>
      <c r="C18" s="85">
        <v>0</v>
      </c>
      <c r="D18" s="41">
        <f t="shared" si="0"/>
        <v>0</v>
      </c>
      <c r="E18" s="13">
        <v>88.954912948</v>
      </c>
      <c r="F18" s="85">
        <v>0</v>
      </c>
      <c r="G18" s="22">
        <f t="shared" si="1"/>
        <v>0</v>
      </c>
      <c r="H18" s="35" t="str">
        <f t="shared" si="2"/>
        <v> </v>
      </c>
      <c r="I18" s="79"/>
    </row>
    <row r="19" spans="1:9" s="24" customFormat="1" ht="12.75" customHeight="1">
      <c r="A19" s="15" t="s">
        <v>49</v>
      </c>
      <c r="B19" s="13">
        <v>1077.616776134</v>
      </c>
      <c r="C19" s="85">
        <v>0</v>
      </c>
      <c r="D19" s="41">
        <f t="shared" si="0"/>
        <v>0</v>
      </c>
      <c r="E19" s="13">
        <v>1470.966939811</v>
      </c>
      <c r="F19" s="85">
        <v>23.39573952</v>
      </c>
      <c r="G19" s="22">
        <f t="shared" si="1"/>
        <v>1.5905007030957505</v>
      </c>
      <c r="H19" s="35" t="str">
        <f t="shared" si="2"/>
        <v> </v>
      </c>
      <c r="I19" s="79"/>
    </row>
    <row r="20" spans="1:9" s="24" customFormat="1" ht="12.75" customHeight="1">
      <c r="A20" s="15" t="s">
        <v>10</v>
      </c>
      <c r="B20" s="13">
        <v>0.07</v>
      </c>
      <c r="C20" s="85">
        <v>27.921176605</v>
      </c>
      <c r="D20" s="41">
        <f t="shared" si="0"/>
        <v>39887.39515</v>
      </c>
      <c r="E20" s="13">
        <v>16.65</v>
      </c>
      <c r="F20" s="85">
        <v>12.667058306000001</v>
      </c>
      <c r="G20" s="22">
        <f t="shared" si="1"/>
        <v>76.07842826426428</v>
      </c>
      <c r="H20" s="35">
        <f t="shared" si="2"/>
        <v>-54.63279185830714</v>
      </c>
      <c r="I20" s="79"/>
    </row>
    <row r="21" spans="1:9" s="24" customFormat="1" ht="12.75" customHeight="1">
      <c r="A21" s="15" t="s">
        <v>48</v>
      </c>
      <c r="B21" s="13">
        <v>0</v>
      </c>
      <c r="C21" s="85">
        <v>0</v>
      </c>
      <c r="D21" s="41">
        <f t="shared" si="0"/>
        <v>0</v>
      </c>
      <c r="E21" s="13">
        <v>0</v>
      </c>
      <c r="F21" s="85">
        <v>0</v>
      </c>
      <c r="G21" s="22">
        <f t="shared" si="1"/>
        <v>0</v>
      </c>
      <c r="H21" s="35" t="str">
        <f t="shared" si="2"/>
        <v> </v>
      </c>
      <c r="I21" s="79"/>
    </row>
    <row r="22" spans="1:9" s="24" customFormat="1" ht="12.75" customHeight="1">
      <c r="A22" s="15" t="s">
        <v>49</v>
      </c>
      <c r="B22" s="13">
        <v>0.07</v>
      </c>
      <c r="C22" s="85">
        <v>27.921176605</v>
      </c>
      <c r="D22" s="41">
        <f t="shared" si="0"/>
        <v>39887.39515</v>
      </c>
      <c r="E22" s="13">
        <v>16.65</v>
      </c>
      <c r="F22" s="85">
        <v>12.667058306000001</v>
      </c>
      <c r="G22" s="22">
        <f t="shared" si="1"/>
        <v>76.07842826426428</v>
      </c>
      <c r="H22" s="35">
        <f t="shared" si="2"/>
        <v>-54.63279185830714</v>
      </c>
      <c r="I22" s="79"/>
    </row>
    <row r="23" spans="1:9" s="24" customFormat="1" ht="12.75" customHeight="1">
      <c r="A23" s="15" t="s">
        <v>11</v>
      </c>
      <c r="B23" s="13">
        <v>1262.7880447080001</v>
      </c>
      <c r="C23" s="85">
        <v>330.53731180500006</v>
      </c>
      <c r="D23" s="41">
        <f t="shared" si="0"/>
        <v>26.175201229548513</v>
      </c>
      <c r="E23" s="13">
        <v>1372.27653287</v>
      </c>
      <c r="F23" s="85">
        <v>354.03510107499994</v>
      </c>
      <c r="G23" s="22">
        <f t="shared" si="1"/>
        <v>25.79910773046345</v>
      </c>
      <c r="H23" s="35">
        <f t="shared" si="2"/>
        <v>7.108967257488416</v>
      </c>
      <c r="I23" s="79"/>
    </row>
    <row r="24" spans="1:9" s="24" customFormat="1" ht="12.75" customHeight="1">
      <c r="A24" s="15" t="s">
        <v>48</v>
      </c>
      <c r="B24" s="13">
        <v>1262.7880447080001</v>
      </c>
      <c r="C24" s="85">
        <v>330.53731180500006</v>
      </c>
      <c r="D24" s="41">
        <f t="shared" si="0"/>
        <v>26.175201229548513</v>
      </c>
      <c r="E24" s="13">
        <v>1372.27653287</v>
      </c>
      <c r="F24" s="85">
        <v>354.03510107499994</v>
      </c>
      <c r="G24" s="22">
        <f t="shared" si="1"/>
        <v>25.79910773046345</v>
      </c>
      <c r="H24" s="35">
        <f t="shared" si="2"/>
        <v>7.108967257488416</v>
      </c>
      <c r="I24" s="79"/>
    </row>
    <row r="25" spans="1:9" s="24" customFormat="1" ht="12.75" customHeight="1">
      <c r="A25" s="15" t="s">
        <v>49</v>
      </c>
      <c r="B25" s="13">
        <v>0</v>
      </c>
      <c r="C25" s="85">
        <v>0</v>
      </c>
      <c r="D25" s="41">
        <f t="shared" si="0"/>
        <v>0</v>
      </c>
      <c r="E25" s="13">
        <v>0</v>
      </c>
      <c r="F25" s="85">
        <v>0</v>
      </c>
      <c r="G25" s="22">
        <f t="shared" si="1"/>
        <v>0</v>
      </c>
      <c r="H25" s="35" t="str">
        <f t="shared" si="2"/>
        <v> </v>
      </c>
      <c r="I25" s="79"/>
    </row>
    <row r="26" spans="1:11" s="14" customFormat="1" ht="12.75" outlineLevel="2">
      <c r="A26" s="62" t="s">
        <v>12</v>
      </c>
      <c r="B26" s="11">
        <v>8554.763456843</v>
      </c>
      <c r="C26" s="84">
        <v>2524.0819831430003</v>
      </c>
      <c r="D26" s="40">
        <f t="shared" si="0"/>
        <v>29.50498860519602</v>
      </c>
      <c r="E26" s="11">
        <v>9780.26447734</v>
      </c>
      <c r="F26" s="84">
        <v>1593.729732077</v>
      </c>
      <c r="G26" s="21">
        <f t="shared" si="1"/>
        <v>16.29536436125556</v>
      </c>
      <c r="H26" s="34">
        <f t="shared" si="2"/>
        <v>-36.859034582843485</v>
      </c>
      <c r="I26" s="79"/>
      <c r="K26" s="78"/>
    </row>
    <row r="27" spans="1:9" s="24" customFormat="1" ht="12.75" customHeight="1">
      <c r="A27" s="15" t="s">
        <v>13</v>
      </c>
      <c r="B27" s="13">
        <v>2810.7856578199994</v>
      </c>
      <c r="C27" s="85">
        <v>1055.025714241</v>
      </c>
      <c r="D27" s="41">
        <f t="shared" si="0"/>
        <v>37.534904566834214</v>
      </c>
      <c r="E27" s="13">
        <v>3237.890773943</v>
      </c>
      <c r="F27" s="85">
        <v>644.797313273</v>
      </c>
      <c r="G27" s="22">
        <f t="shared" si="1"/>
        <v>19.914115647816814</v>
      </c>
      <c r="H27" s="35">
        <f t="shared" si="2"/>
        <v>-38.88326089408389</v>
      </c>
      <c r="I27" s="79"/>
    </row>
    <row r="28" spans="1:9" s="24" customFormat="1" ht="14.25" customHeight="1">
      <c r="A28" s="15" t="s">
        <v>40</v>
      </c>
      <c r="B28" s="13">
        <v>1935.1328176119998</v>
      </c>
      <c r="C28" s="85">
        <v>908.7958585860001</v>
      </c>
      <c r="D28" s="41">
        <f t="shared" si="0"/>
        <v>46.9629707229851</v>
      </c>
      <c r="E28" s="13">
        <v>2204.362851538</v>
      </c>
      <c r="F28" s="85">
        <v>502.011315599</v>
      </c>
      <c r="G28" s="22">
        <f t="shared" si="1"/>
        <v>22.7735336425554</v>
      </c>
      <c r="H28" s="35">
        <f t="shared" si="2"/>
        <v>-44.7608271036708</v>
      </c>
      <c r="I28" s="79"/>
    </row>
    <row r="29" spans="1:9" s="24" customFormat="1" ht="14.25" customHeight="1">
      <c r="A29" s="63" t="s">
        <v>38</v>
      </c>
      <c r="B29" s="13">
        <v>875.6528402079996</v>
      </c>
      <c r="C29" s="85">
        <v>146.22985565499994</v>
      </c>
      <c r="D29" s="41">
        <f t="shared" si="0"/>
        <v>16.699523936936583</v>
      </c>
      <c r="E29" s="13">
        <v>1033.5279224050003</v>
      </c>
      <c r="F29" s="85">
        <v>142.78599767400004</v>
      </c>
      <c r="G29" s="22">
        <f t="shared" si="1"/>
        <v>13.815398169576268</v>
      </c>
      <c r="H29" s="35">
        <f t="shared" si="2"/>
        <v>-2.355099077116634</v>
      </c>
      <c r="I29" s="79"/>
    </row>
    <row r="30" spans="1:9" s="24" customFormat="1" ht="12.75" customHeight="1">
      <c r="A30" s="15" t="s">
        <v>14</v>
      </c>
      <c r="B30" s="13">
        <v>2424.246643226</v>
      </c>
      <c r="C30" s="85">
        <v>1342.149512686</v>
      </c>
      <c r="D30" s="41">
        <f t="shared" si="0"/>
        <v>55.36357104737376</v>
      </c>
      <c r="E30" s="13">
        <v>2641.0018315459997</v>
      </c>
      <c r="F30" s="85">
        <v>868.051744828</v>
      </c>
      <c r="G30" s="22">
        <f t="shared" si="1"/>
        <v>32.86827500304521</v>
      </c>
      <c r="H30" s="35">
        <f t="shared" si="2"/>
        <v>-35.32376708979342</v>
      </c>
      <c r="I30" s="79"/>
    </row>
    <row r="31" spans="1:9" s="24" customFormat="1" ht="14.25" customHeight="1">
      <c r="A31" s="15" t="s">
        <v>41</v>
      </c>
      <c r="B31" s="13">
        <v>830.097896571</v>
      </c>
      <c r="C31" s="85">
        <v>931.2839344849999</v>
      </c>
      <c r="D31" s="41">
        <f t="shared" si="0"/>
        <v>112.1896511642763</v>
      </c>
      <c r="E31" s="13">
        <v>946.181210279</v>
      </c>
      <c r="F31" s="85">
        <v>532.274487434</v>
      </c>
      <c r="G31" s="22">
        <f t="shared" si="1"/>
        <v>56.25502616745565</v>
      </c>
      <c r="H31" s="35">
        <f t="shared" si="2"/>
        <v>-42.84509076940667</v>
      </c>
      <c r="I31" s="79"/>
    </row>
    <row r="32" spans="1:9" s="24" customFormat="1" ht="14.25" customHeight="1">
      <c r="A32" s="63" t="s">
        <v>39</v>
      </c>
      <c r="B32" s="13">
        <v>1594.1487466549997</v>
      </c>
      <c r="C32" s="85">
        <v>410.865578201</v>
      </c>
      <c r="D32" s="41">
        <f t="shared" si="0"/>
        <v>25.773352647494075</v>
      </c>
      <c r="E32" s="13">
        <v>1694.820621267</v>
      </c>
      <c r="F32" s="85">
        <v>335.77725739399995</v>
      </c>
      <c r="G32" s="22">
        <f t="shared" si="1"/>
        <v>19.81196435661624</v>
      </c>
      <c r="H32" s="35">
        <f t="shared" si="2"/>
        <v>-18.275641667471604</v>
      </c>
      <c r="I32" s="79"/>
    </row>
    <row r="33" spans="1:9" s="24" customFormat="1" ht="12.75" customHeight="1">
      <c r="A33" s="15" t="s">
        <v>12</v>
      </c>
      <c r="B33" s="13">
        <v>3319.7311557969997</v>
      </c>
      <c r="C33" s="85">
        <v>126.90675621599999</v>
      </c>
      <c r="D33" s="41">
        <f t="shared" si="0"/>
        <v>3.8228022168118088</v>
      </c>
      <c r="E33" s="13">
        <v>3901.3718718510004</v>
      </c>
      <c r="F33" s="85">
        <v>80.880673976</v>
      </c>
      <c r="G33" s="22">
        <f t="shared" si="1"/>
        <v>2.073134185427606</v>
      </c>
      <c r="H33" s="35">
        <f t="shared" si="2"/>
        <v>-36.26763744686839</v>
      </c>
      <c r="I33" s="79"/>
    </row>
    <row r="34" spans="1:9" s="24" customFormat="1" ht="8.25" customHeight="1">
      <c r="A34" s="15"/>
      <c r="B34" s="13"/>
      <c r="C34" s="85"/>
      <c r="D34" s="41"/>
      <c r="E34" s="13"/>
      <c r="F34" s="85"/>
      <c r="G34" s="22"/>
      <c r="H34" s="35"/>
      <c r="I34" s="79"/>
    </row>
    <row r="35" spans="1:9" s="10" customFormat="1" ht="12.75">
      <c r="A35" s="25" t="s">
        <v>0</v>
      </c>
      <c r="B35" s="26">
        <v>35634.274024871</v>
      </c>
      <c r="C35" s="86">
        <v>10415.670897897</v>
      </c>
      <c r="D35" s="42">
        <f aca="true" t="shared" si="3" ref="D35:D67">_xlfn.IFERROR((C35/B35*100),0)</f>
        <v>29.229361851534748</v>
      </c>
      <c r="E35" s="26">
        <v>46522.325491881</v>
      </c>
      <c r="F35" s="86">
        <v>11738.054240123</v>
      </c>
      <c r="G35" s="27">
        <f aca="true" t="shared" si="4" ref="G35:G67">_xlfn.IFERROR((F35/E35*100),0)</f>
        <v>25.231013531710715</v>
      </c>
      <c r="H35" s="36">
        <f aca="true" t="shared" si="5" ref="H35:H67">IF(C35&lt;&gt;0,F35/C35*100-100," ")</f>
        <v>12.69609375324059</v>
      </c>
      <c r="I35" s="79"/>
    </row>
    <row r="36" spans="1:9" s="24" customFormat="1" ht="12.75">
      <c r="A36" s="15" t="s">
        <v>15</v>
      </c>
      <c r="B36" s="16">
        <v>17315.892496063003</v>
      </c>
      <c r="C36" s="87">
        <v>4878.509284342</v>
      </c>
      <c r="D36" s="43">
        <f t="shared" si="3"/>
        <v>28.173594202269353</v>
      </c>
      <c r="E36" s="16">
        <v>18358.580290458</v>
      </c>
      <c r="F36" s="87">
        <v>5245.470363516001</v>
      </c>
      <c r="G36" s="23">
        <f t="shared" si="4"/>
        <v>28.57230940805576</v>
      </c>
      <c r="H36" s="52">
        <f t="shared" si="5"/>
        <v>7.521992022271945</v>
      </c>
      <c r="I36" s="79"/>
    </row>
    <row r="37" spans="1:9" s="24" customFormat="1" ht="12.75">
      <c r="A37" s="15" t="s">
        <v>16</v>
      </c>
      <c r="B37" s="13">
        <v>3797.8502675490004</v>
      </c>
      <c r="C37" s="85">
        <v>1056.4758941750001</v>
      </c>
      <c r="D37" s="41">
        <f t="shared" si="3"/>
        <v>27.81773423776427</v>
      </c>
      <c r="E37" s="13">
        <v>4396.801315603</v>
      </c>
      <c r="F37" s="85">
        <v>1128.5560642619998</v>
      </c>
      <c r="G37" s="22">
        <f t="shared" si="4"/>
        <v>25.66766117579784</v>
      </c>
      <c r="H37" s="51">
        <f t="shared" si="5"/>
        <v>6.8226989829509535</v>
      </c>
      <c r="I37" s="79"/>
    </row>
    <row r="38" spans="1:9" s="24" customFormat="1" ht="12.75" customHeight="1">
      <c r="A38" s="64" t="s">
        <v>42</v>
      </c>
      <c r="B38" s="13">
        <v>1764.87228506</v>
      </c>
      <c r="C38" s="85">
        <v>458.343209023</v>
      </c>
      <c r="D38" s="41">
        <f t="shared" si="3"/>
        <v>25.970332975534138</v>
      </c>
      <c r="E38" s="13">
        <v>1837.73696507</v>
      </c>
      <c r="F38" s="85">
        <v>430.815373592</v>
      </c>
      <c r="G38" s="22">
        <f t="shared" si="4"/>
        <v>23.442711431534498</v>
      </c>
      <c r="H38" s="51">
        <f t="shared" si="5"/>
        <v>-6.005943775119533</v>
      </c>
      <c r="I38" s="79"/>
    </row>
    <row r="39" spans="1:9" s="24" customFormat="1" ht="12.75" customHeight="1">
      <c r="A39" s="64" t="s">
        <v>43</v>
      </c>
      <c r="B39" s="13">
        <v>1882.941688951</v>
      </c>
      <c r="C39" s="85">
        <v>501.66626717300005</v>
      </c>
      <c r="D39" s="41">
        <f t="shared" si="3"/>
        <v>26.642687350158027</v>
      </c>
      <c r="E39" s="13">
        <v>2392.118131182</v>
      </c>
      <c r="F39" s="85">
        <v>581.18673808</v>
      </c>
      <c r="G39" s="22">
        <f t="shared" si="4"/>
        <v>24.295904558560512</v>
      </c>
      <c r="H39" s="51">
        <f t="shared" si="5"/>
        <v>15.851269282089731</v>
      </c>
      <c r="I39" s="79"/>
    </row>
    <row r="40" spans="1:9" s="24" customFormat="1" ht="12.75" customHeight="1">
      <c r="A40" s="64" t="s">
        <v>44</v>
      </c>
      <c r="B40" s="13">
        <v>65.002697484</v>
      </c>
      <c r="C40" s="85">
        <v>14.748294695</v>
      </c>
      <c r="D40" s="41">
        <f t="shared" si="3"/>
        <v>22.68874256892216</v>
      </c>
      <c r="E40" s="13">
        <v>76.253</v>
      </c>
      <c r="F40" s="85">
        <v>28.566287714999998</v>
      </c>
      <c r="G40" s="22">
        <f t="shared" si="4"/>
        <v>37.462509953706736</v>
      </c>
      <c r="H40" s="51">
        <f t="shared" si="5"/>
        <v>93.6921407237991</v>
      </c>
      <c r="I40" s="79"/>
    </row>
    <row r="41" spans="1:9" s="24" customFormat="1" ht="12.75" customHeight="1">
      <c r="A41" s="64" t="s">
        <v>45</v>
      </c>
      <c r="B41" s="13">
        <v>85.03359605399984</v>
      </c>
      <c r="C41" s="85">
        <v>81.71812328400003</v>
      </c>
      <c r="D41" s="41">
        <f t="shared" si="3"/>
        <v>96.100984876737</v>
      </c>
      <c r="E41" s="13">
        <v>90.69321935100015</v>
      </c>
      <c r="F41" s="85">
        <v>87.9876648749999</v>
      </c>
      <c r="G41" s="22">
        <f t="shared" si="4"/>
        <v>97.01680622282329</v>
      </c>
      <c r="H41" s="51">
        <f t="shared" si="5"/>
        <v>7.672155623558496</v>
      </c>
      <c r="I41" s="79"/>
    </row>
    <row r="42" spans="1:9" s="24" customFormat="1" ht="12.75">
      <c r="A42" s="15" t="s">
        <v>17</v>
      </c>
      <c r="B42" s="13">
        <v>1820.2934379820001</v>
      </c>
      <c r="C42" s="85">
        <v>708.4515708649999</v>
      </c>
      <c r="D42" s="41">
        <f t="shared" si="3"/>
        <v>38.919635487473826</v>
      </c>
      <c r="E42" s="13">
        <v>2377.535921563</v>
      </c>
      <c r="F42" s="85">
        <v>953.372364764</v>
      </c>
      <c r="G42" s="22">
        <f>_xlfn.IFERROR((F42/E42*100),0)</f>
        <v>40.099178149840526</v>
      </c>
      <c r="H42" s="51">
        <f t="shared" si="5"/>
        <v>34.571282494293655</v>
      </c>
      <c r="I42" s="79"/>
    </row>
    <row r="43" spans="1:9" s="24" customFormat="1" ht="12.75" customHeight="1">
      <c r="A43" s="64" t="s">
        <v>46</v>
      </c>
      <c r="B43" s="13">
        <v>1374.573569783</v>
      </c>
      <c r="C43" s="85">
        <v>667.7804985379998</v>
      </c>
      <c r="D43" s="41">
        <f t="shared" si="3"/>
        <v>48.58092089195491</v>
      </c>
      <c r="E43" s="13">
        <v>2068.76459733</v>
      </c>
      <c r="F43" s="85">
        <v>915.1546172090001</v>
      </c>
      <c r="G43" s="22">
        <f t="shared" si="4"/>
        <v>44.23676905483214</v>
      </c>
      <c r="H43" s="51">
        <f t="shared" si="5"/>
        <v>37.04422624089605</v>
      </c>
      <c r="I43" s="79"/>
    </row>
    <row r="44" spans="1:9" s="24" customFormat="1" ht="12.75" customHeight="1">
      <c r="A44" s="64" t="s">
        <v>47</v>
      </c>
      <c r="B44" s="13">
        <v>445.719868199</v>
      </c>
      <c r="C44" s="85">
        <v>40.671072327000005</v>
      </c>
      <c r="D44" s="41">
        <f t="shared" si="3"/>
        <v>9.124805786948146</v>
      </c>
      <c r="E44" s="13">
        <v>308.771324233</v>
      </c>
      <c r="F44" s="85">
        <v>38.217747555</v>
      </c>
      <c r="G44" s="22">
        <f t="shared" si="4"/>
        <v>12.377362972398547</v>
      </c>
      <c r="H44" s="51">
        <f t="shared" si="5"/>
        <v>-6.032112338408481</v>
      </c>
      <c r="I44" s="79"/>
    </row>
    <row r="45" spans="1:9" s="24" customFormat="1" ht="12.75" customHeight="1">
      <c r="A45" s="15" t="s">
        <v>3</v>
      </c>
      <c r="B45" s="13">
        <v>0</v>
      </c>
      <c r="C45" s="85">
        <v>0</v>
      </c>
      <c r="D45" s="41">
        <f t="shared" si="3"/>
        <v>0</v>
      </c>
      <c r="E45" s="13">
        <v>0</v>
      </c>
      <c r="F45" s="85">
        <v>0</v>
      </c>
      <c r="G45" s="22">
        <f t="shared" si="4"/>
        <v>0</v>
      </c>
      <c r="H45" s="51" t="str">
        <f t="shared" si="5"/>
        <v> </v>
      </c>
      <c r="I45" s="79"/>
    </row>
    <row r="46" spans="1:9" s="24" customFormat="1" ht="12.75">
      <c r="A46" s="15" t="s">
        <v>2</v>
      </c>
      <c r="B46" s="13">
        <v>4527.550827199001</v>
      </c>
      <c r="C46" s="85">
        <v>1579.209649996</v>
      </c>
      <c r="D46" s="41">
        <f t="shared" si="3"/>
        <v>34.87999826548581</v>
      </c>
      <c r="E46" s="13">
        <v>9449.614154388999</v>
      </c>
      <c r="F46" s="85">
        <v>1330.73768615</v>
      </c>
      <c r="G46" s="22">
        <f t="shared" si="4"/>
        <v>14.082455266513936</v>
      </c>
      <c r="H46" s="51">
        <f t="shared" si="5"/>
        <v>-15.733944118605748</v>
      </c>
      <c r="I46" s="79"/>
    </row>
    <row r="47" spans="1:9" s="24" customFormat="1" ht="12.75" customHeight="1">
      <c r="A47" s="15" t="s">
        <v>50</v>
      </c>
      <c r="B47" s="13">
        <v>0</v>
      </c>
      <c r="C47" s="85">
        <v>0</v>
      </c>
      <c r="D47" s="41">
        <f t="shared" si="3"/>
        <v>0</v>
      </c>
      <c r="E47" s="13">
        <v>0</v>
      </c>
      <c r="F47" s="85">
        <v>0</v>
      </c>
      <c r="G47" s="22">
        <f t="shared" si="4"/>
        <v>0</v>
      </c>
      <c r="H47" s="51" t="str">
        <f t="shared" si="5"/>
        <v> </v>
      </c>
      <c r="I47" s="79"/>
    </row>
    <row r="48" spans="1:9" s="24" customFormat="1" ht="12.75" customHeight="1">
      <c r="A48" s="15" t="s">
        <v>51</v>
      </c>
      <c r="B48" s="13">
        <v>0</v>
      </c>
      <c r="C48" s="85">
        <v>0</v>
      </c>
      <c r="D48" s="41">
        <f t="shared" si="3"/>
        <v>0</v>
      </c>
      <c r="E48" s="13">
        <v>0</v>
      </c>
      <c r="F48" s="85">
        <v>0</v>
      </c>
      <c r="G48" s="22">
        <f t="shared" si="4"/>
        <v>0</v>
      </c>
      <c r="H48" s="51" t="str">
        <f t="shared" si="5"/>
        <v> </v>
      </c>
      <c r="I48" s="79"/>
    </row>
    <row r="49" spans="1:9" s="24" customFormat="1" ht="12.75" customHeight="1">
      <c r="A49" s="15" t="s">
        <v>52</v>
      </c>
      <c r="B49" s="13">
        <v>0</v>
      </c>
      <c r="C49" s="85">
        <v>0</v>
      </c>
      <c r="D49" s="41">
        <f t="shared" si="3"/>
        <v>0</v>
      </c>
      <c r="E49" s="13">
        <v>0</v>
      </c>
      <c r="F49" s="85">
        <v>0</v>
      </c>
      <c r="G49" s="22">
        <f t="shared" si="4"/>
        <v>0</v>
      </c>
      <c r="H49" s="51" t="str">
        <f t="shared" si="5"/>
        <v> </v>
      </c>
      <c r="I49" s="79"/>
    </row>
    <row r="50" spans="1:9" s="24" customFormat="1" ht="12.75" customHeight="1">
      <c r="A50" s="15" t="s">
        <v>63</v>
      </c>
      <c r="B50" s="13">
        <v>78.888619221</v>
      </c>
      <c r="C50" s="85">
        <v>12.971390806000002</v>
      </c>
      <c r="D50" s="41">
        <f t="shared" si="3"/>
        <v>16.442664270319796</v>
      </c>
      <c r="E50" s="13">
        <v>56.691931295</v>
      </c>
      <c r="F50" s="85">
        <v>7.1347350689999995</v>
      </c>
      <c r="G50" s="22">
        <f t="shared" si="4"/>
        <v>12.585097924912736</v>
      </c>
      <c r="H50" s="51">
        <f t="shared" si="5"/>
        <v>-44.99637567237754</v>
      </c>
      <c r="I50" s="79"/>
    </row>
    <row r="51" spans="1:9" s="24" customFormat="1" ht="12.75" customHeight="1">
      <c r="A51" s="15" t="s">
        <v>51</v>
      </c>
      <c r="B51" s="13">
        <v>65.183619221</v>
      </c>
      <c r="C51" s="85">
        <v>12.971390806000002</v>
      </c>
      <c r="D51" s="41">
        <f t="shared" si="3"/>
        <v>19.89977077219586</v>
      </c>
      <c r="E51" s="13">
        <v>52.691931295</v>
      </c>
      <c r="F51" s="85">
        <v>7.1347350689999995</v>
      </c>
      <c r="G51" s="22">
        <f t="shared" si="4"/>
        <v>13.540469847376846</v>
      </c>
      <c r="H51" s="51">
        <f t="shared" si="5"/>
        <v>-44.99637567237754</v>
      </c>
      <c r="I51" s="79"/>
    </row>
    <row r="52" spans="1:9" s="24" customFormat="1" ht="12.75" customHeight="1">
      <c r="A52" s="15" t="s">
        <v>52</v>
      </c>
      <c r="B52" s="13">
        <v>13.705</v>
      </c>
      <c r="C52" s="85">
        <v>0</v>
      </c>
      <c r="D52" s="41">
        <f t="shared" si="3"/>
        <v>0</v>
      </c>
      <c r="E52" s="13">
        <v>4</v>
      </c>
      <c r="F52" s="85">
        <v>0</v>
      </c>
      <c r="G52" s="22">
        <f t="shared" si="4"/>
        <v>0</v>
      </c>
      <c r="H52" s="51" t="str">
        <f t="shared" si="5"/>
        <v> </v>
      </c>
      <c r="I52" s="79"/>
    </row>
    <row r="53" spans="1:9" s="24" customFormat="1" ht="12.75" customHeight="1">
      <c r="A53" s="15" t="s">
        <v>64</v>
      </c>
      <c r="B53" s="13">
        <v>4448.662207978001</v>
      </c>
      <c r="C53" s="85">
        <v>1566.23825919</v>
      </c>
      <c r="D53" s="41">
        <f t="shared" si="3"/>
        <v>35.20694954948904</v>
      </c>
      <c r="E53" s="13">
        <v>9392.922223094</v>
      </c>
      <c r="F53" s="85">
        <v>1323.602951081</v>
      </c>
      <c r="G53" s="22">
        <f t="shared" si="4"/>
        <v>14.091492718067128</v>
      </c>
      <c r="H53" s="51">
        <f t="shared" si="5"/>
        <v>-15.491596293560221</v>
      </c>
      <c r="I53" s="79"/>
    </row>
    <row r="54" spans="1:9" s="24" customFormat="1" ht="12.75" customHeight="1">
      <c r="A54" s="15" t="s">
        <v>51</v>
      </c>
      <c r="B54" s="13">
        <v>3126.4645461870005</v>
      </c>
      <c r="C54" s="85">
        <v>909.409470593</v>
      </c>
      <c r="D54" s="41">
        <f t="shared" si="3"/>
        <v>29.087471076622478</v>
      </c>
      <c r="E54" s="13">
        <v>3480.648297527</v>
      </c>
      <c r="F54" s="85">
        <v>930.579240242</v>
      </c>
      <c r="G54" s="22">
        <f t="shared" si="4"/>
        <v>26.735802089029686</v>
      </c>
      <c r="H54" s="51">
        <f t="shared" si="5"/>
        <v>2.3278589385258783</v>
      </c>
      <c r="I54" s="79"/>
    </row>
    <row r="55" spans="1:9" s="24" customFormat="1" ht="12.75" customHeight="1">
      <c r="A55" s="15" t="s">
        <v>52</v>
      </c>
      <c r="B55" s="13">
        <v>1322.197661791</v>
      </c>
      <c r="C55" s="85">
        <v>656.828788597</v>
      </c>
      <c r="D55" s="41">
        <f t="shared" si="3"/>
        <v>49.67704962564251</v>
      </c>
      <c r="E55" s="13">
        <v>5912.273925567</v>
      </c>
      <c r="F55" s="85">
        <v>393.02371083899993</v>
      </c>
      <c r="G55" s="22">
        <f t="shared" si="4"/>
        <v>6.647589671706696</v>
      </c>
      <c r="H55" s="51">
        <f t="shared" si="5"/>
        <v>-40.16344629496116</v>
      </c>
      <c r="I55" s="79"/>
    </row>
    <row r="56" spans="1:9" s="24" customFormat="1" ht="12.75">
      <c r="A56" s="15" t="s">
        <v>18</v>
      </c>
      <c r="B56" s="13">
        <v>6225.272769046999</v>
      </c>
      <c r="C56" s="85">
        <v>1745.4670210470001</v>
      </c>
      <c r="D56" s="41">
        <f t="shared" si="3"/>
        <v>28.038402264487544</v>
      </c>
      <c r="E56" s="13">
        <v>8632.593748319</v>
      </c>
      <c r="F56" s="85">
        <v>2691.919209716</v>
      </c>
      <c r="G56" s="22">
        <f t="shared" si="4"/>
        <v>31.183202733711283</v>
      </c>
      <c r="H56" s="51">
        <f t="shared" si="5"/>
        <v>54.22343574851848</v>
      </c>
      <c r="I56" s="79"/>
    </row>
    <row r="57" spans="1:9" s="24" customFormat="1" ht="12.75">
      <c r="A57" s="15" t="s">
        <v>19</v>
      </c>
      <c r="B57" s="13">
        <v>1947.414227031</v>
      </c>
      <c r="C57" s="85">
        <v>447.557477472</v>
      </c>
      <c r="D57" s="41">
        <f t="shared" si="3"/>
        <v>22.982140689931168</v>
      </c>
      <c r="E57" s="13">
        <v>3307.2000615489997</v>
      </c>
      <c r="F57" s="85">
        <v>387.99855171499996</v>
      </c>
      <c r="G57" s="22">
        <f t="shared" si="4"/>
        <v>11.731934702894034</v>
      </c>
      <c r="H57" s="51">
        <f t="shared" si="5"/>
        <v>-13.307547913938308</v>
      </c>
      <c r="I57" s="79"/>
    </row>
    <row r="58" spans="1:9" s="24" customFormat="1" ht="12.75" customHeight="1">
      <c r="A58" s="15" t="s">
        <v>53</v>
      </c>
      <c r="B58" s="13">
        <v>435.652045622</v>
      </c>
      <c r="C58" s="85">
        <v>120.903176589</v>
      </c>
      <c r="D58" s="41">
        <f t="shared" si="3"/>
        <v>27.75223433563386</v>
      </c>
      <c r="E58" s="13">
        <v>518.707440841</v>
      </c>
      <c r="F58" s="85">
        <v>241.74660505</v>
      </c>
      <c r="G58" s="22">
        <f t="shared" si="4"/>
        <v>46.605578793712134</v>
      </c>
      <c r="H58" s="35">
        <f t="shared" si="5"/>
        <v>99.95058183772699</v>
      </c>
      <c r="I58" s="79"/>
    </row>
    <row r="59" spans="1:9" s="24" customFormat="1" ht="25.5" customHeight="1">
      <c r="A59" s="65" t="s">
        <v>54</v>
      </c>
      <c r="B59" s="13">
        <v>59.738348374000005</v>
      </c>
      <c r="C59" s="85">
        <v>23</v>
      </c>
      <c r="D59" s="41">
        <f t="shared" si="3"/>
        <v>38.5012318318635</v>
      </c>
      <c r="E59" s="13">
        <v>215.889782583</v>
      </c>
      <c r="F59" s="85">
        <v>180.689</v>
      </c>
      <c r="G59" s="22">
        <f t="shared" si="4"/>
        <v>83.69502152355595</v>
      </c>
      <c r="H59" s="35">
        <f t="shared" si="5"/>
        <v>685.604347826087</v>
      </c>
      <c r="I59" s="79"/>
    </row>
    <row r="60" spans="1:9" s="24" customFormat="1" ht="12.75" customHeight="1">
      <c r="A60" s="65" t="s">
        <v>55</v>
      </c>
      <c r="B60" s="13">
        <v>246.74531661700004</v>
      </c>
      <c r="C60" s="85">
        <v>61.901452207999995</v>
      </c>
      <c r="D60" s="41">
        <f t="shared" si="3"/>
        <v>25.087184250019178</v>
      </c>
      <c r="E60" s="13">
        <v>159.507152801</v>
      </c>
      <c r="F60" s="85">
        <v>32.293672369999996</v>
      </c>
      <c r="G60" s="22">
        <f t="shared" si="4"/>
        <v>20.245908602161155</v>
      </c>
      <c r="H60" s="35">
        <f t="shared" si="5"/>
        <v>-47.83050927224218</v>
      </c>
      <c r="I60" s="79"/>
    </row>
    <row r="61" spans="1:9" s="24" customFormat="1" ht="25.5" customHeight="1">
      <c r="A61" s="65" t="s">
        <v>56</v>
      </c>
      <c r="B61" s="13">
        <v>36.449636166999994</v>
      </c>
      <c r="C61" s="85">
        <v>17.829651511</v>
      </c>
      <c r="D61" s="41">
        <f t="shared" si="3"/>
        <v>48.915855920510495</v>
      </c>
      <c r="E61" s="13">
        <v>34.346168824</v>
      </c>
      <c r="F61" s="85">
        <v>4.9434676170000005</v>
      </c>
      <c r="G61" s="22">
        <f t="shared" si="4"/>
        <v>14.393068532131782</v>
      </c>
      <c r="H61" s="35">
        <f t="shared" si="5"/>
        <v>-72.27389658204969</v>
      </c>
      <c r="I61" s="79"/>
    </row>
    <row r="62" spans="1:9" s="24" customFormat="1" ht="12.75" customHeight="1">
      <c r="A62" s="15" t="s">
        <v>57</v>
      </c>
      <c r="B62" s="13">
        <v>63.180410667</v>
      </c>
      <c r="C62" s="85">
        <v>7.569259686</v>
      </c>
      <c r="D62" s="41">
        <f t="shared" si="3"/>
        <v>11.980390133731007</v>
      </c>
      <c r="E62" s="13">
        <v>79.362492836</v>
      </c>
      <c r="F62" s="85">
        <v>13.491981879</v>
      </c>
      <c r="G62" s="22">
        <f t="shared" si="4"/>
        <v>17.000451216774078</v>
      </c>
      <c r="H62" s="35">
        <f t="shared" si="5"/>
        <v>78.24704711815593</v>
      </c>
      <c r="I62" s="79"/>
    </row>
    <row r="63" spans="1:9" s="24" customFormat="1" ht="12.75" customHeight="1">
      <c r="A63" s="15" t="s">
        <v>58</v>
      </c>
      <c r="B63" s="13">
        <v>29.538333797</v>
      </c>
      <c r="C63" s="85">
        <v>10.602813183999999</v>
      </c>
      <c r="D63" s="41">
        <f t="shared" si="3"/>
        <v>35.89509569790579</v>
      </c>
      <c r="E63" s="13">
        <v>29.601843797</v>
      </c>
      <c r="F63" s="85">
        <v>10.328483184000001</v>
      </c>
      <c r="G63" s="22">
        <f t="shared" si="4"/>
        <v>34.891350872700514</v>
      </c>
      <c r="H63" s="35">
        <f t="shared" si="5"/>
        <v>-2.5873322036265733</v>
      </c>
      <c r="I63" s="79"/>
    </row>
    <row r="64" spans="1:9" s="24" customFormat="1" ht="12.75" customHeight="1">
      <c r="A64" s="15" t="s">
        <v>59</v>
      </c>
      <c r="B64" s="13">
        <v>1511.762181409</v>
      </c>
      <c r="C64" s="85">
        <v>326.654300883</v>
      </c>
      <c r="D64" s="41">
        <f t="shared" si="3"/>
        <v>21.607519019859993</v>
      </c>
      <c r="E64" s="13">
        <v>2788.492620708</v>
      </c>
      <c r="F64" s="85">
        <v>146.251946665</v>
      </c>
      <c r="G64" s="22">
        <f t="shared" si="4"/>
        <v>5.244838934802938</v>
      </c>
      <c r="H64" s="35">
        <f t="shared" si="5"/>
        <v>-55.227301073441545</v>
      </c>
      <c r="I64" s="79"/>
    </row>
    <row r="65" spans="1:9" s="24" customFormat="1" ht="12.75" customHeight="1">
      <c r="A65" s="15" t="s">
        <v>60</v>
      </c>
      <c r="B65" s="13">
        <v>323.913923632</v>
      </c>
      <c r="C65" s="85">
        <v>101.221340632</v>
      </c>
      <c r="D65" s="41">
        <f t="shared" si="3"/>
        <v>31.249456490483563</v>
      </c>
      <c r="E65" s="13">
        <v>379.577307534</v>
      </c>
      <c r="F65" s="85">
        <v>146.251946665</v>
      </c>
      <c r="G65" s="22">
        <f t="shared" si="4"/>
        <v>38.53021341427259</v>
      </c>
      <c r="H65" s="35">
        <f t="shared" si="5"/>
        <v>44.48726498961631</v>
      </c>
      <c r="I65" s="79"/>
    </row>
    <row r="66" spans="1:9" s="24" customFormat="1" ht="12.75" customHeight="1">
      <c r="A66" s="15" t="s">
        <v>61</v>
      </c>
      <c r="B66" s="13">
        <v>0</v>
      </c>
      <c r="C66" s="85">
        <v>0</v>
      </c>
      <c r="D66" s="41">
        <f t="shared" si="3"/>
        <v>0</v>
      </c>
      <c r="E66" s="13">
        <v>0</v>
      </c>
      <c r="F66" s="85">
        <v>0</v>
      </c>
      <c r="G66" s="22">
        <f t="shared" si="4"/>
        <v>0</v>
      </c>
      <c r="H66" s="35" t="str">
        <f t="shared" si="5"/>
        <v> </v>
      </c>
      <c r="I66" s="79"/>
    </row>
    <row r="67" spans="1:9" s="24" customFormat="1" ht="12.75" customHeight="1">
      <c r="A67" s="15" t="s">
        <v>62</v>
      </c>
      <c r="B67" s="13">
        <v>1187.848257777</v>
      </c>
      <c r="C67" s="85">
        <v>225.432960251</v>
      </c>
      <c r="D67" s="41">
        <f t="shared" si="3"/>
        <v>18.978262482186636</v>
      </c>
      <c r="E67" s="13">
        <v>2408.915313174</v>
      </c>
      <c r="F67" s="85">
        <v>0</v>
      </c>
      <c r="G67" s="22">
        <f t="shared" si="4"/>
        <v>0</v>
      </c>
      <c r="H67" s="35">
        <f t="shared" si="5"/>
        <v>-100</v>
      </c>
      <c r="I67" s="79"/>
    </row>
    <row r="68" spans="1:9" s="24" customFormat="1" ht="12.75">
      <c r="A68" s="15"/>
      <c r="B68" s="13"/>
      <c r="C68" s="85"/>
      <c r="D68" s="41"/>
      <c r="E68" s="13"/>
      <c r="F68" s="85"/>
      <c r="G68" s="22"/>
      <c r="H68" s="35"/>
      <c r="I68" s="79"/>
    </row>
    <row r="69" spans="1:9" s="24" customFormat="1" ht="13.5">
      <c r="A69" s="28" t="s">
        <v>20</v>
      </c>
      <c r="B69" s="17">
        <v>3527.265547264993</v>
      </c>
      <c r="C69" s="88">
        <v>588.4078402750001</v>
      </c>
      <c r="D69" s="44">
        <f>_xlfn.IFERROR((C69/B69*100),0)</f>
        <v>16.681699531560525</v>
      </c>
      <c r="E69" s="17">
        <v>-4851.021878844993</v>
      </c>
      <c r="F69" s="88">
        <v>-2426.0933967439996</v>
      </c>
      <c r="G69" s="29">
        <f>_xlfn.IFERROR((F69/E69*100),0)</f>
        <v>50.01200689949561</v>
      </c>
      <c r="H69" s="91">
        <f>IF(C69&lt;&gt;0,F69/C69*100-100," ")</f>
        <v>-512.3149337388388</v>
      </c>
      <c r="I69" s="79"/>
    </row>
    <row r="70" spans="1:9" s="24" customFormat="1" ht="7.5" customHeight="1">
      <c r="A70" s="25"/>
      <c r="B70" s="18"/>
      <c r="C70" s="89"/>
      <c r="D70" s="42"/>
      <c r="E70" s="18"/>
      <c r="F70" s="89"/>
      <c r="G70" s="27"/>
      <c r="H70" s="36"/>
      <c r="I70" s="79"/>
    </row>
    <row r="71" spans="1:9" s="10" customFormat="1" ht="6.75" customHeight="1">
      <c r="A71" s="25"/>
      <c r="B71" s="26"/>
      <c r="C71" s="86"/>
      <c r="D71" s="42"/>
      <c r="E71" s="26"/>
      <c r="F71" s="86"/>
      <c r="G71" s="27"/>
      <c r="H71" s="36"/>
      <c r="I71" s="79"/>
    </row>
    <row r="72" spans="1:11" s="14" customFormat="1" ht="12.75" outlineLevel="2">
      <c r="A72" s="62" t="s">
        <v>21</v>
      </c>
      <c r="B72" s="11">
        <v>7082.689659597001</v>
      </c>
      <c r="C72" s="84">
        <v>1291.1042504449997</v>
      </c>
      <c r="D72" s="40">
        <f>_xlfn.IFERROR((C72/B72*100),0)</f>
        <v>18.229010623041507</v>
      </c>
      <c r="E72" s="11">
        <v>9226.710380388999</v>
      </c>
      <c r="F72" s="84">
        <v>1894.204939707</v>
      </c>
      <c r="G72" s="21">
        <f>_xlfn.IFERROR((F72/E72*100),0)</f>
        <v>20.529580550540054</v>
      </c>
      <c r="H72" s="34">
        <f>IF(C72&lt;&gt;0,F72/C72*100-100," ")</f>
        <v>46.7120055606766</v>
      </c>
      <c r="I72" s="79"/>
      <c r="J72" s="81"/>
      <c r="K72" s="80"/>
    </row>
    <row r="73" spans="1:10" s="24" customFormat="1" ht="12.75">
      <c r="A73" s="15" t="s">
        <v>22</v>
      </c>
      <c r="B73" s="13">
        <v>6996.073753562001</v>
      </c>
      <c r="C73" s="85">
        <v>1227.976487159</v>
      </c>
      <c r="D73" s="41">
        <f>_xlfn.IFERROR((C73/B73*100),0)</f>
        <v>17.552366233042992</v>
      </c>
      <c r="E73" s="13">
        <v>9112.238039148999</v>
      </c>
      <c r="F73" s="85">
        <v>1870.459740846</v>
      </c>
      <c r="G73" s="22">
        <f>_xlfn.IFERROR((F73/E73*100),0)</f>
        <v>20.526897265083782</v>
      </c>
      <c r="H73" s="35">
        <f>IF(C73&lt;&gt;0,F73/C73*100-100," ")</f>
        <v>52.32048499344029</v>
      </c>
      <c r="I73" s="79"/>
      <c r="J73" s="82"/>
    </row>
    <row r="74" spans="1:10" s="24" customFormat="1" ht="12.75">
      <c r="A74" s="15" t="s">
        <v>23</v>
      </c>
      <c r="B74" s="13">
        <v>86.615906035</v>
      </c>
      <c r="C74" s="85">
        <v>22.028794788</v>
      </c>
      <c r="D74" s="41">
        <f>_xlfn.IFERROR((C74/B74*100),0)</f>
        <v>25.432736083253047</v>
      </c>
      <c r="E74" s="13">
        <v>114.47234123999999</v>
      </c>
      <c r="F74" s="85">
        <v>23.745198861</v>
      </c>
      <c r="G74" s="22">
        <f>_xlfn.IFERROR((F74/E74*100),0)</f>
        <v>20.743175690987552</v>
      </c>
      <c r="H74" s="35">
        <f>IF(C74&lt;&gt;0,F74/C74*100-100," ")</f>
        <v>7.791638578135007</v>
      </c>
      <c r="I74" s="79"/>
      <c r="J74" s="83"/>
    </row>
    <row r="75" spans="1:10" s="24" customFormat="1" ht="13.5" customHeight="1">
      <c r="A75" s="15" t="s">
        <v>69</v>
      </c>
      <c r="B75" s="13"/>
      <c r="C75" s="85">
        <v>41.098968498000005</v>
      </c>
      <c r="D75" s="41">
        <v>0</v>
      </c>
      <c r="E75" s="13"/>
      <c r="F75" s="85">
        <v>0</v>
      </c>
      <c r="G75" s="22">
        <v>0</v>
      </c>
      <c r="H75" s="35">
        <v>0</v>
      </c>
      <c r="I75" s="79"/>
      <c r="J75" s="82"/>
    </row>
    <row r="76" spans="1:9" s="24" customFormat="1" ht="13.5">
      <c r="A76" s="28" t="s">
        <v>24</v>
      </c>
      <c r="B76" s="19">
        <v>-3555.424112332008</v>
      </c>
      <c r="C76" s="90">
        <v>-702.6964101699997</v>
      </c>
      <c r="D76" s="45">
        <f>_xlfn.IFERROR((C76/B76*100),0)</f>
        <v>19.764067182103346</v>
      </c>
      <c r="E76" s="19">
        <v>-14077.732259233991</v>
      </c>
      <c r="F76" s="90">
        <v>-4320.298336451</v>
      </c>
      <c r="G76" s="45">
        <f>_xlfn.IFERROR((F76/E76*100),0)</f>
        <v>30.688879834443444</v>
      </c>
      <c r="H76" s="67">
        <f>IF(C76&lt;&gt;0,F76/C76*100-100," ")</f>
        <v>514.817191880319</v>
      </c>
      <c r="I76" s="79"/>
    </row>
    <row r="77" spans="1:9" s="24" customFormat="1" ht="5.25" customHeight="1">
      <c r="A77" s="15"/>
      <c r="B77" s="13"/>
      <c r="C77" s="13"/>
      <c r="D77" s="41"/>
      <c r="E77" s="13"/>
      <c r="F77" s="13"/>
      <c r="G77" s="22"/>
      <c r="H77" s="35"/>
      <c r="I77" s="79"/>
    </row>
    <row r="78" spans="1:9" s="24" customFormat="1" ht="25.5">
      <c r="A78" s="30" t="s">
        <v>25</v>
      </c>
      <c r="B78" s="13"/>
      <c r="C78" s="13"/>
      <c r="D78" s="46"/>
      <c r="E78" s="13"/>
      <c r="F78" s="13"/>
      <c r="G78" s="31"/>
      <c r="H78" s="37"/>
      <c r="I78" s="79"/>
    </row>
    <row r="79" spans="1:9" s="24" customFormat="1" ht="7.5" customHeight="1">
      <c r="A79" s="62"/>
      <c r="B79" s="13"/>
      <c r="C79" s="13"/>
      <c r="D79" s="40"/>
      <c r="E79" s="13"/>
      <c r="F79" s="13"/>
      <c r="G79" s="21"/>
      <c r="H79" s="34"/>
      <c r="I79" s="79"/>
    </row>
    <row r="80" spans="1:9" s="14" customFormat="1" ht="12.75" outlineLevel="2">
      <c r="A80" s="62" t="s">
        <v>26</v>
      </c>
      <c r="B80" s="11">
        <v>634.517681799</v>
      </c>
      <c r="C80" s="11">
        <v>2642.7096238449553</v>
      </c>
      <c r="D80" s="40">
        <f aca="true" t="shared" si="6" ref="D80:D85">_xlfn.IFERROR((C80/B80*100),0)</f>
        <v>416.4910923131851</v>
      </c>
      <c r="E80" s="11">
        <v>1313.108333059</v>
      </c>
      <c r="F80" s="11">
        <v>8837.499485612</v>
      </c>
      <c r="G80" s="21">
        <f aca="true" t="shared" si="7" ref="G80:G92">_xlfn.IFERROR((F80/E80*100),0)</f>
        <v>673.0213542262942</v>
      </c>
      <c r="H80" s="34">
        <f aca="true" t="shared" si="8" ref="H80:H85">IF(C80&lt;&gt;0,F80/C80*100-100," ")</f>
        <v>234.41053855754546</v>
      </c>
      <c r="I80" s="79"/>
    </row>
    <row r="81" spans="1:9" s="24" customFormat="1" ht="12.75" customHeight="1">
      <c r="A81" s="15" t="s">
        <v>27</v>
      </c>
      <c r="B81" s="13">
        <v>634.517681799</v>
      </c>
      <c r="C81" s="13">
        <v>2642.7096238449553</v>
      </c>
      <c r="D81" s="41">
        <f t="shared" si="6"/>
        <v>416.4910923131851</v>
      </c>
      <c r="E81" s="13">
        <v>1313.108333059</v>
      </c>
      <c r="F81" s="13">
        <v>8837.499485612</v>
      </c>
      <c r="G81" s="22">
        <f t="shared" si="7"/>
        <v>673.0213542262942</v>
      </c>
      <c r="H81" s="35">
        <f t="shared" si="8"/>
        <v>234.41053855754546</v>
      </c>
      <c r="I81" s="79"/>
    </row>
    <row r="82" spans="1:9" s="24" customFormat="1" ht="12.75" customHeight="1">
      <c r="A82" s="15" t="s">
        <v>28</v>
      </c>
      <c r="B82" s="13">
        <v>0</v>
      </c>
      <c r="C82" s="13">
        <v>0</v>
      </c>
      <c r="D82" s="41">
        <f t="shared" si="6"/>
        <v>0</v>
      </c>
      <c r="E82" s="13">
        <v>0</v>
      </c>
      <c r="F82" s="13">
        <v>0</v>
      </c>
      <c r="G82" s="22">
        <f t="shared" si="7"/>
        <v>0</v>
      </c>
      <c r="H82" s="35" t="str">
        <f t="shared" si="8"/>
        <v> </v>
      </c>
      <c r="I82" s="79"/>
    </row>
    <row r="83" spans="1:9" s="14" customFormat="1" ht="12.75" outlineLevel="2">
      <c r="A83" s="62" t="s">
        <v>29</v>
      </c>
      <c r="B83" s="11">
        <v>4189.941794131</v>
      </c>
      <c r="C83" s="11">
        <v>3727.5503962909997</v>
      </c>
      <c r="D83" s="40">
        <f t="shared" si="6"/>
        <v>88.96425247511341</v>
      </c>
      <c r="E83" s="11">
        <v>15390.840592293001</v>
      </c>
      <c r="F83" s="11">
        <v>15100.225675377</v>
      </c>
      <c r="G83" s="21">
        <f t="shared" si="7"/>
        <v>98.11176709177583</v>
      </c>
      <c r="H83" s="34">
        <f t="shared" si="8"/>
        <v>305.0978275277533</v>
      </c>
      <c r="I83" s="79"/>
    </row>
    <row r="84" spans="1:9" s="24" customFormat="1" ht="15" customHeight="1">
      <c r="A84" s="15" t="s">
        <v>27</v>
      </c>
      <c r="B84" s="13">
        <v>2677.922474476</v>
      </c>
      <c r="C84" s="13">
        <v>414.51165166300007</v>
      </c>
      <c r="D84" s="47">
        <f t="shared" si="6"/>
        <v>15.478851819416814</v>
      </c>
      <c r="E84" s="13">
        <v>6844.852803951</v>
      </c>
      <c r="F84" s="13">
        <v>3390.47384578</v>
      </c>
      <c r="G84" s="22">
        <f t="shared" si="7"/>
        <v>49.533188556267326</v>
      </c>
      <c r="H84" s="35">
        <f t="shared" si="8"/>
        <v>717.9441596340146</v>
      </c>
      <c r="I84" s="79"/>
    </row>
    <row r="85" spans="1:9" s="24" customFormat="1" ht="12.75" customHeight="1">
      <c r="A85" s="15" t="s">
        <v>28</v>
      </c>
      <c r="B85" s="13">
        <v>1512.0193196550003</v>
      </c>
      <c r="C85" s="13">
        <v>3313.038744628</v>
      </c>
      <c r="D85" s="47">
        <f t="shared" si="6"/>
        <v>219.11351935529112</v>
      </c>
      <c r="E85" s="13">
        <v>8545.987788342001</v>
      </c>
      <c r="F85" s="13">
        <v>11709.751829597</v>
      </c>
      <c r="G85" s="22">
        <f t="shared" si="7"/>
        <v>137.02046059053401</v>
      </c>
      <c r="H85" s="35">
        <f t="shared" si="8"/>
        <v>253.44445785863616</v>
      </c>
      <c r="I85" s="79"/>
    </row>
    <row r="86" spans="1:9" s="24" customFormat="1" ht="6" customHeight="1">
      <c r="A86" s="15"/>
      <c r="B86" s="13"/>
      <c r="C86" s="13"/>
      <c r="D86" s="47"/>
      <c r="E86" s="13"/>
      <c r="F86" s="13"/>
      <c r="G86" s="22"/>
      <c r="H86" s="35"/>
      <c r="I86" s="79"/>
    </row>
    <row r="87" spans="1:9" s="10" customFormat="1" ht="12.75">
      <c r="A87" s="62" t="s">
        <v>30</v>
      </c>
      <c r="B87" s="11">
        <v>-250</v>
      </c>
      <c r="C87" s="11">
        <v>360.2770450779999</v>
      </c>
      <c r="D87" s="48"/>
      <c r="E87" s="11">
        <v>-225.04288100000002</v>
      </c>
      <c r="F87" s="11">
        <v>-53.689154220000006</v>
      </c>
      <c r="G87" s="48">
        <f t="shared" si="7"/>
        <v>23.857299542836905</v>
      </c>
      <c r="H87" s="54">
        <f aca="true" t="shared" si="9" ref="H87:H93">IF(C87&lt;&gt;0,F87/C87*100-100," ")</f>
        <v>-114.90218568001642</v>
      </c>
      <c r="I87" s="79"/>
    </row>
    <row r="88" spans="1:9" s="32" customFormat="1" ht="12.75" customHeight="1">
      <c r="A88" s="15" t="s">
        <v>31</v>
      </c>
      <c r="B88" s="57">
        <v>0</v>
      </c>
      <c r="C88" s="57">
        <v>1577.736090783</v>
      </c>
      <c r="D88" s="58">
        <f>_xlfn.IFERROR((C88/B88*100),0)</f>
        <v>0</v>
      </c>
      <c r="E88" s="57">
        <v>0</v>
      </c>
      <c r="F88" s="57">
        <v>0</v>
      </c>
      <c r="G88" s="49">
        <f t="shared" si="7"/>
        <v>0</v>
      </c>
      <c r="H88" s="55">
        <f t="shared" si="9"/>
        <v>-100</v>
      </c>
      <c r="I88" s="79"/>
    </row>
    <row r="89" spans="1:9" s="32" customFormat="1" ht="12.75" customHeight="1">
      <c r="A89" s="15" t="s">
        <v>32</v>
      </c>
      <c r="B89" s="57">
        <v>250</v>
      </c>
      <c r="C89" s="57">
        <v>1217.459045705</v>
      </c>
      <c r="D89" s="58">
        <f>_xlfn.IFERROR((C89/B89*100),0)</f>
        <v>486.983618282</v>
      </c>
      <c r="E89" s="57">
        <v>225.04288100000002</v>
      </c>
      <c r="F89" s="57">
        <v>53.689154220000006</v>
      </c>
      <c r="G89" s="49">
        <f t="shared" si="7"/>
        <v>23.857299542836905</v>
      </c>
      <c r="H89" s="55">
        <f t="shared" si="9"/>
        <v>-95.59006486424272</v>
      </c>
      <c r="I89" s="79"/>
    </row>
    <row r="90" spans="1:9" s="32" customFormat="1" ht="6.75" customHeight="1">
      <c r="A90" s="66"/>
      <c r="B90" s="57"/>
      <c r="C90" s="57"/>
      <c r="D90" s="58"/>
      <c r="E90" s="57"/>
      <c r="F90" s="57"/>
      <c r="G90" s="49"/>
      <c r="H90" s="55" t="str">
        <f t="shared" si="9"/>
        <v> </v>
      </c>
      <c r="I90" s="79"/>
    </row>
    <row r="91" spans="1:9" s="32" customFormat="1" ht="12.75">
      <c r="A91" s="62" t="s">
        <v>33</v>
      </c>
      <c r="B91" s="59">
        <v>3220.574777986</v>
      </c>
      <c r="C91" s="59">
        <v>2657.4463881669553</v>
      </c>
      <c r="D91" s="60">
        <f>_xlfn.IFERROR((C91/B91*100),0)</f>
        <v>82.51466186507244</v>
      </c>
      <c r="E91" s="59">
        <v>3220.574777986</v>
      </c>
      <c r="F91" s="59">
        <v>0</v>
      </c>
      <c r="G91" s="50">
        <f t="shared" si="7"/>
        <v>0</v>
      </c>
      <c r="H91" s="56">
        <f t="shared" si="9"/>
        <v>-100</v>
      </c>
      <c r="I91" s="79"/>
    </row>
    <row r="92" spans="1:9" s="32" customFormat="1" ht="12.75">
      <c r="A92" s="12" t="s">
        <v>66</v>
      </c>
      <c r="B92" s="57">
        <v>3220.574777986</v>
      </c>
      <c r="C92" s="57">
        <v>2657.4463881669553</v>
      </c>
      <c r="D92" s="58">
        <f>_xlfn.IFERROR((C92/B92*100),0)</f>
        <v>82.51466186507244</v>
      </c>
      <c r="E92" s="57">
        <v>3220.574777986</v>
      </c>
      <c r="F92" s="57">
        <v>0</v>
      </c>
      <c r="G92" s="49">
        <f t="shared" si="7"/>
        <v>0</v>
      </c>
      <c r="H92" s="55">
        <f t="shared" si="9"/>
        <v>-100</v>
      </c>
      <c r="I92" s="79"/>
    </row>
    <row r="93" spans="2:9" s="32" customFormat="1" ht="7.5" customHeight="1">
      <c r="B93" s="57"/>
      <c r="C93" s="57"/>
      <c r="D93" s="58"/>
      <c r="E93" s="57"/>
      <c r="F93" s="57"/>
      <c r="G93" s="49"/>
      <c r="H93" s="55" t="str">
        <f t="shared" si="9"/>
        <v> </v>
      </c>
      <c r="I93" s="79"/>
    </row>
    <row r="94" spans="1:9" s="32" customFormat="1" ht="12.75" customHeight="1" hidden="1">
      <c r="A94" s="10" t="s">
        <v>34</v>
      </c>
      <c r="B94" s="59">
        <v>-7.275957614183426E-12</v>
      </c>
      <c r="C94" s="59">
        <v>382.1443622760447</v>
      </c>
      <c r="D94" s="60"/>
      <c r="E94" s="59">
        <v>0</v>
      </c>
      <c r="F94" s="59">
        <v>1942.427853314001</v>
      </c>
      <c r="G94" s="49"/>
      <c r="H94" s="56"/>
      <c r="I94" s="79"/>
    </row>
    <row r="95" spans="2:9" ht="14.25">
      <c r="B95" s="61"/>
      <c r="D95" s="61"/>
      <c r="E95" s="61"/>
      <c r="F95" s="61">
        <f>IF($A95="","",#REF!)</f>
      </c>
      <c r="I95" s="79"/>
    </row>
    <row r="96" spans="1:9" ht="15">
      <c r="A96" s="4" t="s">
        <v>92</v>
      </c>
      <c r="B96" s="61"/>
      <c r="D96" s="61"/>
      <c r="E96" s="61"/>
      <c r="F96" s="9"/>
      <c r="I96" s="79"/>
    </row>
    <row r="97" spans="1:12" ht="14.25">
      <c r="A97" s="38" t="s">
        <v>65</v>
      </c>
      <c r="B97" s="61"/>
      <c r="D97" s="61"/>
      <c r="E97" s="61"/>
      <c r="F97" s="9"/>
      <c r="G97" s="71"/>
      <c r="H97" s="71"/>
      <c r="I97" s="79"/>
      <c r="J97" s="71"/>
      <c r="K97" s="71"/>
      <c r="L97" s="71"/>
    </row>
    <row r="98" spans="2:12" ht="14.25">
      <c r="B98" s="61"/>
      <c r="D98" s="61"/>
      <c r="E98" s="61"/>
      <c r="G98" s="71"/>
      <c r="H98" s="71"/>
      <c r="I98" s="79"/>
      <c r="J98" s="71"/>
      <c r="K98" s="71"/>
      <c r="L98" s="71"/>
    </row>
    <row r="99" spans="2:12" ht="14.25">
      <c r="B99" s="61"/>
      <c r="D99" s="61"/>
      <c r="E99" s="61"/>
      <c r="G99" s="71"/>
      <c r="H99" s="71"/>
      <c r="I99" s="72"/>
      <c r="J99" s="71"/>
      <c r="K99" s="71"/>
      <c r="L99" s="71"/>
    </row>
    <row r="100" spans="2:12" ht="14.25">
      <c r="B100" s="61"/>
      <c r="D100" s="61"/>
      <c r="E100" s="61"/>
      <c r="G100" s="71"/>
      <c r="H100" s="71"/>
      <c r="I100" s="72"/>
      <c r="J100" s="71"/>
      <c r="K100" s="71"/>
      <c r="L100" s="71"/>
    </row>
    <row r="101" spans="2:12" ht="14.25">
      <c r="B101" s="61"/>
      <c r="D101" s="61"/>
      <c r="E101" s="61"/>
      <c r="G101" s="71"/>
      <c r="H101" s="71"/>
      <c r="I101" s="72"/>
      <c r="J101" s="71"/>
      <c r="K101" s="71"/>
      <c r="L101" s="71"/>
    </row>
    <row r="102" spans="2:12" ht="14.25">
      <c r="B102" s="61"/>
      <c r="D102" s="61"/>
      <c r="E102" s="61"/>
      <c r="G102" s="71"/>
      <c r="H102" s="71"/>
      <c r="I102" s="72"/>
      <c r="J102" s="71"/>
      <c r="K102" s="71"/>
      <c r="L102" s="71"/>
    </row>
    <row r="103" spans="2:12" ht="14.25">
      <c r="B103" s="61"/>
      <c r="D103" s="61"/>
      <c r="E103" s="61"/>
      <c r="G103" s="71"/>
      <c r="H103" s="71"/>
      <c r="I103" s="72"/>
      <c r="J103" s="71"/>
      <c r="K103" s="71"/>
      <c r="L103" s="71"/>
    </row>
    <row r="104" spans="2:12" ht="14.25">
      <c r="B104" s="61"/>
      <c r="D104" s="61"/>
      <c r="E104" s="61"/>
      <c r="G104" s="71"/>
      <c r="H104" s="71"/>
      <c r="I104" s="72"/>
      <c r="J104" s="71"/>
      <c r="K104" s="71"/>
      <c r="L104" s="71"/>
    </row>
    <row r="105" spans="2:12" ht="14.25">
      <c r="B105" s="61"/>
      <c r="D105" s="61"/>
      <c r="E105" s="61"/>
      <c r="G105" s="71"/>
      <c r="H105" s="71"/>
      <c r="I105" s="72"/>
      <c r="J105" s="71"/>
      <c r="K105" s="71"/>
      <c r="L105" s="71"/>
    </row>
    <row r="106" spans="2:12" ht="14.25">
      <c r="B106" s="61"/>
      <c r="D106" s="61"/>
      <c r="E106" s="61"/>
      <c r="G106" s="71"/>
      <c r="H106" s="71"/>
      <c r="I106" s="72"/>
      <c r="J106" s="71"/>
      <c r="K106" s="71"/>
      <c r="L106" s="71"/>
    </row>
    <row r="107" spans="2:12" ht="14.25">
      <c r="B107" s="61"/>
      <c r="D107" s="61"/>
      <c r="E107" s="61"/>
      <c r="G107" s="71"/>
      <c r="H107" s="71"/>
      <c r="I107" s="75"/>
      <c r="J107" s="71"/>
      <c r="K107" s="71"/>
      <c r="L107" s="71"/>
    </row>
    <row r="108" spans="7:12" ht="14.25">
      <c r="G108" s="71"/>
      <c r="H108" s="71"/>
      <c r="I108" s="72"/>
      <c r="J108" s="71"/>
      <c r="K108" s="71"/>
      <c r="L108" s="71"/>
    </row>
    <row r="109" spans="7:12" ht="14.25">
      <c r="G109" s="71"/>
      <c r="H109" s="71"/>
      <c r="I109" s="72"/>
      <c r="J109" s="71"/>
      <c r="K109" s="71"/>
      <c r="L109" s="71"/>
    </row>
    <row r="110" spans="7:12" ht="14.25">
      <c r="G110" s="71"/>
      <c r="H110" s="71"/>
      <c r="I110" s="72"/>
      <c r="J110" s="71"/>
      <c r="K110" s="71"/>
      <c r="L110" s="71"/>
    </row>
    <row r="111" spans="7:12" ht="14.25">
      <c r="G111" s="71"/>
      <c r="H111" s="71"/>
      <c r="I111" s="72"/>
      <c r="J111" s="71"/>
      <c r="K111" s="71"/>
      <c r="L111" s="71"/>
    </row>
    <row r="112" spans="7:12" ht="14.25">
      <c r="G112" s="71"/>
      <c r="H112" s="71"/>
      <c r="I112" s="72"/>
      <c r="J112" s="71"/>
      <c r="K112" s="71"/>
      <c r="L112" s="71"/>
    </row>
    <row r="113" spans="7:12" ht="14.25">
      <c r="G113" s="71"/>
      <c r="H113" s="71"/>
      <c r="I113" s="72"/>
      <c r="J113" s="71"/>
      <c r="K113" s="71"/>
      <c r="L113" s="71"/>
    </row>
    <row r="114" spans="7:12" ht="14.25">
      <c r="G114" s="71"/>
      <c r="H114" s="71"/>
      <c r="I114" s="72"/>
      <c r="J114" s="71"/>
      <c r="K114" s="71"/>
      <c r="L114" s="71"/>
    </row>
    <row r="115" spans="7:12" ht="14.25">
      <c r="G115" s="71"/>
      <c r="H115" s="71"/>
      <c r="I115" s="71"/>
      <c r="J115" s="71"/>
      <c r="K115" s="71"/>
      <c r="L115" s="71"/>
    </row>
    <row r="116" spans="7:12" ht="14.25">
      <c r="G116" s="71"/>
      <c r="H116" s="71"/>
      <c r="I116" s="71"/>
      <c r="J116" s="71"/>
      <c r="K116" s="71"/>
      <c r="L116" s="71"/>
    </row>
    <row r="117" spans="7:12" ht="14.25">
      <c r="G117" s="71"/>
      <c r="H117" s="71"/>
      <c r="I117" s="71"/>
      <c r="J117" s="71"/>
      <c r="K117" s="71"/>
      <c r="L117" s="71"/>
    </row>
    <row r="118" spans="7:12" ht="14.25">
      <c r="G118" s="71"/>
      <c r="H118" s="71"/>
      <c r="I118" s="71"/>
      <c r="J118" s="71"/>
      <c r="K118" s="71"/>
      <c r="L118" s="71"/>
    </row>
    <row r="119" spans="7:12" ht="14.25">
      <c r="G119" s="71"/>
      <c r="H119" s="71"/>
      <c r="I119" s="71"/>
      <c r="J119" s="71"/>
      <c r="K119" s="71"/>
      <c r="L119" s="71"/>
    </row>
    <row r="120" spans="7:12" ht="14.25">
      <c r="G120" s="71"/>
      <c r="H120" s="71"/>
      <c r="I120" s="71"/>
      <c r="J120" s="71"/>
      <c r="K120" s="71"/>
      <c r="L120" s="71"/>
    </row>
    <row r="121" spans="7:12" ht="14.25">
      <c r="G121" s="71"/>
      <c r="H121" s="71"/>
      <c r="I121" s="71"/>
      <c r="J121" s="71"/>
      <c r="K121" s="71"/>
      <c r="L121" s="71"/>
    </row>
    <row r="122" spans="7:12" ht="14.25">
      <c r="G122" s="71"/>
      <c r="H122" s="71"/>
      <c r="I122" s="71"/>
      <c r="J122" s="71"/>
      <c r="K122" s="71"/>
      <c r="L122" s="71"/>
    </row>
    <row r="123" spans="7:12" ht="14.25">
      <c r="G123" s="71"/>
      <c r="H123" s="71"/>
      <c r="I123" s="71"/>
      <c r="J123" s="71"/>
      <c r="K123" s="71"/>
      <c r="L123" s="71"/>
    </row>
    <row r="124" spans="7:12" ht="14.25">
      <c r="G124" s="71"/>
      <c r="H124" s="71"/>
      <c r="I124" s="71"/>
      <c r="J124" s="71"/>
      <c r="K124" s="71"/>
      <c r="L124" s="71"/>
    </row>
    <row r="125" spans="7:12" ht="14.25">
      <c r="G125" s="71"/>
      <c r="H125" s="71"/>
      <c r="I125" s="71"/>
      <c r="J125" s="71"/>
      <c r="K125" s="71"/>
      <c r="L125" s="71"/>
    </row>
    <row r="126" spans="7:12" ht="14.25">
      <c r="G126" s="71"/>
      <c r="H126" s="71"/>
      <c r="I126" s="71"/>
      <c r="J126" s="71"/>
      <c r="K126" s="71"/>
      <c r="L126" s="71"/>
    </row>
    <row r="127" spans="7:12" ht="14.25">
      <c r="G127" s="71"/>
      <c r="H127" s="71"/>
      <c r="I127" s="71"/>
      <c r="J127" s="71"/>
      <c r="K127" s="71"/>
      <c r="L127" s="71"/>
    </row>
    <row r="128" spans="7:12" ht="14.25">
      <c r="G128" s="71"/>
      <c r="H128" s="71"/>
      <c r="I128" s="71"/>
      <c r="J128" s="71"/>
      <c r="K128" s="71"/>
      <c r="L128" s="71"/>
    </row>
    <row r="129" spans="7:12" ht="14.25">
      <c r="G129" s="71"/>
      <c r="H129" s="71"/>
      <c r="I129" s="71"/>
      <c r="J129" s="71"/>
      <c r="K129" s="71"/>
      <c r="L129" s="71"/>
    </row>
    <row r="130" spans="7:12" ht="14.25">
      <c r="G130" s="71"/>
      <c r="H130" s="71"/>
      <c r="I130" s="71"/>
      <c r="J130" s="71"/>
      <c r="K130" s="71"/>
      <c r="L130" s="71"/>
    </row>
  </sheetData>
  <sheetProtection/>
  <mergeCells count="12">
    <mergeCell ref="C8:C9"/>
    <mergeCell ref="D8:D9"/>
    <mergeCell ref="A2:H2"/>
    <mergeCell ref="A3:H3"/>
    <mergeCell ref="A5:H5"/>
    <mergeCell ref="A6:H6"/>
    <mergeCell ref="E8:E9"/>
    <mergeCell ref="F8:F9"/>
    <mergeCell ref="G8:G9"/>
    <mergeCell ref="H8:H9"/>
    <mergeCell ref="A8:A9"/>
    <mergeCell ref="B8:B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zoomScalePageLayoutView="0" workbookViewId="0" topLeftCell="A1">
      <selection activeCell="N10" sqref="N10"/>
    </sheetView>
  </sheetViews>
  <sheetFormatPr defaultColWidth="11.00390625" defaultRowHeight="14.25" outlineLevelRow="2"/>
  <cols>
    <col min="1" max="1" width="46.00390625" style="5" customWidth="1"/>
    <col min="2" max="2" width="6.875" style="5" bestFit="1" customWidth="1"/>
    <col min="3" max="4" width="6.875" style="5" customWidth="1"/>
    <col min="5" max="5" width="7.50390625" style="5" bestFit="1" customWidth="1"/>
    <col min="6" max="6" width="7.00390625" style="93" hidden="1" customWidth="1"/>
    <col min="7" max="8" width="7.25390625" style="5" hidden="1" customWidth="1"/>
    <col min="9" max="10" width="6.25390625" style="5" hidden="1" customWidth="1"/>
    <col min="11" max="11" width="7.125" style="5" hidden="1" customWidth="1"/>
    <col min="12" max="12" width="6.25390625" style="5" hidden="1" customWidth="1"/>
    <col min="13" max="13" width="6.50390625" style="5" hidden="1" customWidth="1"/>
    <col min="14" max="14" width="10.125" style="5" customWidth="1"/>
    <col min="15" max="16384" width="11.00390625" style="5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.75" customHeight="1">
      <c r="A3" s="121" t="s">
        <v>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7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customHeight="1">
      <c r="A5" s="120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246" ht="18.75">
      <c r="A6" s="120" t="s">
        <v>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14" ht="6" customHeight="1" thickBot="1">
      <c r="A7" s="7"/>
      <c r="B7" s="7"/>
      <c r="C7" s="7"/>
      <c r="D7" s="7"/>
      <c r="E7" s="7"/>
      <c r="G7" s="7"/>
      <c r="H7" s="7"/>
      <c r="N7" s="7"/>
    </row>
    <row r="8" spans="1:14" s="8" customFormat="1" ht="16.5" customHeight="1">
      <c r="A8" s="126" t="s">
        <v>1</v>
      </c>
      <c r="B8" s="124" t="s">
        <v>71</v>
      </c>
      <c r="C8" s="124" t="s">
        <v>72</v>
      </c>
      <c r="D8" s="124" t="s">
        <v>73</v>
      </c>
      <c r="E8" s="124" t="s">
        <v>74</v>
      </c>
      <c r="F8" s="124" t="s">
        <v>75</v>
      </c>
      <c r="G8" s="124" t="s">
        <v>76</v>
      </c>
      <c r="H8" s="124" t="s">
        <v>77</v>
      </c>
      <c r="I8" s="124" t="s">
        <v>78</v>
      </c>
      <c r="J8" s="124" t="s">
        <v>79</v>
      </c>
      <c r="K8" s="124" t="s">
        <v>80</v>
      </c>
      <c r="L8" s="124" t="s">
        <v>81</v>
      </c>
      <c r="M8" s="124" t="s">
        <v>82</v>
      </c>
      <c r="N8" s="124" t="s">
        <v>83</v>
      </c>
    </row>
    <row r="9" spans="1:14" s="8" customFormat="1" ht="23.25" customHeight="1" thickBot="1">
      <c r="A9" s="127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s="10" customFormat="1" ht="12.75">
      <c r="A10" s="94" t="s">
        <v>7</v>
      </c>
      <c r="B10" s="11">
        <v>2524.8434527580002</v>
      </c>
      <c r="C10" s="11">
        <v>2807.407682454</v>
      </c>
      <c r="D10" s="11">
        <v>2325.592424669</v>
      </c>
      <c r="E10" s="11">
        <v>1654.1172834979998</v>
      </c>
      <c r="F10" s="95"/>
      <c r="G10" s="95"/>
      <c r="H10" s="95"/>
      <c r="I10" s="95"/>
      <c r="J10" s="95"/>
      <c r="K10" s="95"/>
      <c r="L10" s="95">
        <v>0</v>
      </c>
      <c r="M10" s="95">
        <v>0</v>
      </c>
      <c r="N10" s="96">
        <f>+SUM(B10:M10)</f>
        <v>9311.960843379</v>
      </c>
    </row>
    <row r="11" spans="1:14" s="10" customFormat="1" ht="6.75" customHeight="1">
      <c r="A11" s="94"/>
      <c r="B11" s="114"/>
      <c r="C11" s="11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7" s="10" customFormat="1" ht="14.25" outlineLevel="1">
      <c r="A12" s="10" t="s">
        <v>84</v>
      </c>
      <c r="B12" s="11">
        <v>1987.3436059480002</v>
      </c>
      <c r="C12" s="11">
        <v>1689.848622866</v>
      </c>
      <c r="D12" s="11">
        <v>1670.291401621</v>
      </c>
      <c r="E12" s="11">
        <v>1065.253945363</v>
      </c>
      <c r="F12" s="96"/>
      <c r="G12" s="96"/>
      <c r="H12" s="96"/>
      <c r="I12" s="96"/>
      <c r="J12" s="96"/>
      <c r="K12" s="96"/>
      <c r="L12" s="96">
        <v>0</v>
      </c>
      <c r="M12" s="96">
        <v>0</v>
      </c>
      <c r="N12" s="96">
        <f>+SUM(B12:M12)</f>
        <v>6412.737575798</v>
      </c>
      <c r="O12" s="76"/>
      <c r="P12" s="97"/>
      <c r="Q12" s="76"/>
    </row>
    <row r="13" spans="1:16" s="24" customFormat="1" ht="6" customHeight="1">
      <c r="A13" s="12"/>
      <c r="B13" s="115"/>
      <c r="C13" s="115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0"/>
      <c r="P13" s="10"/>
    </row>
    <row r="14" spans="1:16" s="14" customFormat="1" ht="12.75" outlineLevel="2">
      <c r="A14" s="10" t="s">
        <v>8</v>
      </c>
      <c r="B14" s="11">
        <v>152.482808861</v>
      </c>
      <c r="C14" s="11">
        <v>509.97408698000004</v>
      </c>
      <c r="D14" s="11">
        <v>96.061613197</v>
      </c>
      <c r="E14" s="11">
        <v>156.87712756500002</v>
      </c>
      <c r="F14" s="96"/>
      <c r="G14" s="96"/>
      <c r="H14" s="96"/>
      <c r="I14" s="96"/>
      <c r="J14" s="96"/>
      <c r="K14" s="96"/>
      <c r="L14" s="96">
        <v>0</v>
      </c>
      <c r="M14" s="96">
        <v>0</v>
      </c>
      <c r="N14" s="96">
        <f>+SUM(B14:M14)</f>
        <v>915.3956366030001</v>
      </c>
      <c r="P14" s="10"/>
    </row>
    <row r="15" spans="1:16" s="24" customFormat="1" ht="8.25" customHeight="1">
      <c r="A15" s="12"/>
      <c r="B15" s="115"/>
      <c r="C15" s="11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P15" s="10"/>
    </row>
    <row r="16" spans="1:16" s="14" customFormat="1" ht="12.75" outlineLevel="2">
      <c r="A16" s="10" t="s">
        <v>2</v>
      </c>
      <c r="B16" s="11">
        <v>68.606051839</v>
      </c>
      <c r="C16" s="11">
        <v>118.683213918</v>
      </c>
      <c r="D16" s="11">
        <v>121.384719627</v>
      </c>
      <c r="E16" s="11">
        <v>81.42391351699999</v>
      </c>
      <c r="F16" s="96"/>
      <c r="G16" s="96"/>
      <c r="H16" s="96"/>
      <c r="I16" s="96"/>
      <c r="J16" s="96"/>
      <c r="K16" s="96"/>
      <c r="L16" s="96">
        <v>0</v>
      </c>
      <c r="M16" s="96">
        <v>0</v>
      </c>
      <c r="N16" s="96">
        <f aca="true" t="shared" si="0" ref="N16:N33">+SUM(B16:M16)</f>
        <v>390.097898901</v>
      </c>
      <c r="P16" s="10"/>
    </row>
    <row r="17" spans="1:16" s="24" customFormat="1" ht="12.75" customHeight="1" hidden="1">
      <c r="A17" s="12" t="s">
        <v>9</v>
      </c>
      <c r="B17" s="13">
        <v>1.2959559999999999</v>
      </c>
      <c r="C17" s="13">
        <v>18.272828</v>
      </c>
      <c r="D17" s="98">
        <v>3.82695552</v>
      </c>
      <c r="E17" s="13">
        <v>0</v>
      </c>
      <c r="F17" s="51"/>
      <c r="G17" s="51"/>
      <c r="H17" s="51"/>
      <c r="I17" s="51"/>
      <c r="J17" s="51"/>
      <c r="K17" s="51"/>
      <c r="L17" s="51">
        <v>0</v>
      </c>
      <c r="M17" s="51">
        <v>0</v>
      </c>
      <c r="N17" s="51">
        <f t="shared" si="0"/>
        <v>23.39573952</v>
      </c>
      <c r="P17" s="10"/>
    </row>
    <row r="18" spans="1:16" s="24" customFormat="1" ht="12.75" customHeight="1" hidden="1">
      <c r="A18" s="12" t="s">
        <v>48</v>
      </c>
      <c r="B18" s="115">
        <v>0</v>
      </c>
      <c r="C18" s="115">
        <v>0</v>
      </c>
      <c r="D18" s="51">
        <v>0</v>
      </c>
      <c r="E18" s="51">
        <v>0</v>
      </c>
      <c r="F18" s="51"/>
      <c r="G18" s="51"/>
      <c r="H18" s="51"/>
      <c r="I18" s="51"/>
      <c r="J18" s="51"/>
      <c r="K18" s="51"/>
      <c r="L18" s="51">
        <v>0</v>
      </c>
      <c r="M18" s="51">
        <v>0</v>
      </c>
      <c r="N18" s="51">
        <f t="shared" si="0"/>
        <v>0</v>
      </c>
      <c r="P18" s="10"/>
    </row>
    <row r="19" spans="1:16" s="24" customFormat="1" ht="12.75" customHeight="1" hidden="1">
      <c r="A19" s="12" t="s">
        <v>49</v>
      </c>
      <c r="B19" s="115">
        <v>1.2959559999999999</v>
      </c>
      <c r="C19" s="115">
        <v>18.272828</v>
      </c>
      <c r="D19" s="51">
        <v>3.82695552</v>
      </c>
      <c r="E19" s="51">
        <v>0</v>
      </c>
      <c r="F19" s="51"/>
      <c r="G19" s="51"/>
      <c r="H19" s="51"/>
      <c r="I19" s="51"/>
      <c r="J19" s="51"/>
      <c r="K19" s="51"/>
      <c r="L19" s="51">
        <v>0</v>
      </c>
      <c r="M19" s="51">
        <v>0</v>
      </c>
      <c r="N19" s="51">
        <f t="shared" si="0"/>
        <v>23.39573952</v>
      </c>
      <c r="P19" s="10"/>
    </row>
    <row r="20" spans="1:16" s="24" customFormat="1" ht="12.75" customHeight="1" hidden="1">
      <c r="A20" s="12" t="s">
        <v>10</v>
      </c>
      <c r="B20" s="13">
        <v>9.266060706000001</v>
      </c>
      <c r="C20" s="13">
        <v>0</v>
      </c>
      <c r="D20" s="98">
        <v>0</v>
      </c>
      <c r="E20" s="13">
        <v>3.4009976</v>
      </c>
      <c r="F20" s="51"/>
      <c r="G20" s="51"/>
      <c r="H20" s="51"/>
      <c r="I20" s="51"/>
      <c r="J20" s="51"/>
      <c r="K20" s="51"/>
      <c r="L20" s="51">
        <v>0</v>
      </c>
      <c r="M20" s="51">
        <v>0</v>
      </c>
      <c r="N20" s="51">
        <f t="shared" si="0"/>
        <v>12.667058306000001</v>
      </c>
      <c r="P20" s="10"/>
    </row>
    <row r="21" spans="1:16" s="24" customFormat="1" ht="12.75" customHeight="1" hidden="1">
      <c r="A21" s="12" t="s">
        <v>48</v>
      </c>
      <c r="B21" s="115">
        <v>0</v>
      </c>
      <c r="C21" s="115">
        <v>0</v>
      </c>
      <c r="D21" s="51">
        <v>0</v>
      </c>
      <c r="E21" s="51">
        <v>0</v>
      </c>
      <c r="F21" s="51"/>
      <c r="G21" s="51"/>
      <c r="H21" s="51"/>
      <c r="I21" s="51"/>
      <c r="J21" s="51"/>
      <c r="K21" s="51"/>
      <c r="L21" s="51">
        <v>0</v>
      </c>
      <c r="M21" s="51">
        <v>0</v>
      </c>
      <c r="N21" s="51">
        <f t="shared" si="0"/>
        <v>0</v>
      </c>
      <c r="P21" s="10"/>
    </row>
    <row r="22" spans="1:16" s="24" customFormat="1" ht="12.75" customHeight="1" hidden="1">
      <c r="A22" s="12" t="s">
        <v>49</v>
      </c>
      <c r="B22" s="115">
        <v>9.266060706000001</v>
      </c>
      <c r="C22" s="115">
        <v>0</v>
      </c>
      <c r="D22" s="51">
        <v>0</v>
      </c>
      <c r="E22" s="51">
        <v>3.4009976</v>
      </c>
      <c r="F22" s="51"/>
      <c r="G22" s="51"/>
      <c r="H22" s="51"/>
      <c r="I22" s="51"/>
      <c r="J22" s="51"/>
      <c r="K22" s="51"/>
      <c r="L22" s="51">
        <v>0</v>
      </c>
      <c r="M22" s="51">
        <v>0</v>
      </c>
      <c r="N22" s="51">
        <f t="shared" si="0"/>
        <v>12.667058306000001</v>
      </c>
      <c r="P22" s="10"/>
    </row>
    <row r="23" spans="1:16" s="24" customFormat="1" ht="12.75" customHeight="1" hidden="1">
      <c r="A23" s="12" t="s">
        <v>11</v>
      </c>
      <c r="B23" s="13">
        <v>58.04403513300001</v>
      </c>
      <c r="C23" s="13">
        <v>100.410385918</v>
      </c>
      <c r="D23" s="98">
        <v>117.557764107</v>
      </c>
      <c r="E23" s="13">
        <v>78.02291591699999</v>
      </c>
      <c r="F23" s="51"/>
      <c r="G23" s="51"/>
      <c r="H23" s="51"/>
      <c r="I23" s="51"/>
      <c r="J23" s="51"/>
      <c r="K23" s="51"/>
      <c r="L23" s="51">
        <v>0</v>
      </c>
      <c r="M23" s="51">
        <v>0</v>
      </c>
      <c r="N23" s="51">
        <f t="shared" si="0"/>
        <v>354.03510107499994</v>
      </c>
      <c r="P23" s="10"/>
    </row>
    <row r="24" spans="1:16" s="24" customFormat="1" ht="12.75" customHeight="1" hidden="1">
      <c r="A24" s="12" t="s">
        <v>48</v>
      </c>
      <c r="B24" s="115">
        <v>58.04403513300001</v>
      </c>
      <c r="C24" s="115">
        <v>100.410385918</v>
      </c>
      <c r="D24" s="51">
        <v>117.557764107</v>
      </c>
      <c r="E24" s="51">
        <v>78.02291591699999</v>
      </c>
      <c r="F24" s="51"/>
      <c r="G24" s="51"/>
      <c r="H24" s="51"/>
      <c r="I24" s="51"/>
      <c r="J24" s="51"/>
      <c r="K24" s="51"/>
      <c r="L24" s="51">
        <v>0</v>
      </c>
      <c r="M24" s="51">
        <v>0</v>
      </c>
      <c r="N24" s="51">
        <f t="shared" si="0"/>
        <v>354.03510107499994</v>
      </c>
      <c r="P24" s="10"/>
    </row>
    <row r="25" spans="1:16" s="24" customFormat="1" ht="12.75" customHeight="1" hidden="1">
      <c r="A25" s="12" t="s">
        <v>49</v>
      </c>
      <c r="B25" s="115">
        <v>0</v>
      </c>
      <c r="C25" s="115">
        <v>0</v>
      </c>
      <c r="D25" s="51">
        <v>0</v>
      </c>
      <c r="E25" s="51">
        <v>0</v>
      </c>
      <c r="F25" s="51"/>
      <c r="G25" s="51"/>
      <c r="H25" s="51"/>
      <c r="I25" s="51"/>
      <c r="J25" s="51"/>
      <c r="K25" s="51"/>
      <c r="L25" s="51">
        <v>0</v>
      </c>
      <c r="M25" s="51">
        <v>0</v>
      </c>
      <c r="N25" s="51">
        <f t="shared" si="0"/>
        <v>0</v>
      </c>
      <c r="P25" s="10"/>
    </row>
    <row r="26" spans="1:16" s="14" customFormat="1" ht="12.75" outlineLevel="2">
      <c r="A26" s="10" t="s">
        <v>12</v>
      </c>
      <c r="B26" s="11">
        <v>316.41098610999995</v>
      </c>
      <c r="C26" s="11">
        <v>488.90175869</v>
      </c>
      <c r="D26" s="11">
        <v>437.854690224</v>
      </c>
      <c r="E26" s="11">
        <v>350.56229705299995</v>
      </c>
      <c r="F26" s="96"/>
      <c r="G26" s="96"/>
      <c r="H26" s="96"/>
      <c r="I26" s="96"/>
      <c r="J26" s="96"/>
      <c r="K26" s="96"/>
      <c r="L26" s="96">
        <v>0</v>
      </c>
      <c r="M26" s="96">
        <v>0</v>
      </c>
      <c r="N26" s="96">
        <f t="shared" si="0"/>
        <v>1593.7297320769999</v>
      </c>
      <c r="O26" s="10"/>
      <c r="P26" s="10"/>
    </row>
    <row r="27" spans="1:16" s="24" customFormat="1" ht="12.75">
      <c r="A27" s="12" t="s">
        <v>13</v>
      </c>
      <c r="B27" s="13">
        <v>71.91002992199999</v>
      </c>
      <c r="C27" s="13">
        <v>211.757342374</v>
      </c>
      <c r="D27" s="13">
        <v>207.094813845</v>
      </c>
      <c r="E27" s="13">
        <v>154.03512713199999</v>
      </c>
      <c r="F27" s="51"/>
      <c r="G27" s="51"/>
      <c r="H27" s="51"/>
      <c r="I27" s="51"/>
      <c r="J27" s="51"/>
      <c r="K27" s="51"/>
      <c r="L27" s="51">
        <v>0</v>
      </c>
      <c r="M27" s="51">
        <v>0</v>
      </c>
      <c r="N27" s="51">
        <f t="shared" si="0"/>
        <v>644.797313273</v>
      </c>
      <c r="O27" s="10"/>
      <c r="P27" s="10"/>
    </row>
    <row r="28" spans="1:16" s="24" customFormat="1" ht="14.25" customHeight="1" hidden="1">
      <c r="A28" s="12" t="s">
        <v>40</v>
      </c>
      <c r="B28" s="13">
        <v>0</v>
      </c>
      <c r="C28" s="13">
        <v>205.627462165</v>
      </c>
      <c r="D28" s="13">
        <v>169.966720565</v>
      </c>
      <c r="E28" s="13">
        <v>126.417132869</v>
      </c>
      <c r="F28" s="51"/>
      <c r="G28" s="51"/>
      <c r="H28" s="51"/>
      <c r="I28" s="51"/>
      <c r="J28" s="51"/>
      <c r="K28" s="51"/>
      <c r="L28" s="51">
        <v>0</v>
      </c>
      <c r="M28" s="51">
        <v>0</v>
      </c>
      <c r="N28" s="51">
        <f t="shared" si="0"/>
        <v>502.011315599</v>
      </c>
      <c r="O28" s="10"/>
      <c r="P28" s="10"/>
    </row>
    <row r="29" spans="1:16" s="24" customFormat="1" ht="14.25" customHeight="1" hidden="1">
      <c r="A29" s="99" t="s">
        <v>38</v>
      </c>
      <c r="B29" s="13">
        <v>71.910029922</v>
      </c>
      <c r="C29" s="13">
        <v>6.129880208999995</v>
      </c>
      <c r="D29" s="13">
        <v>37.12809328</v>
      </c>
      <c r="E29" s="13">
        <v>27.617994263</v>
      </c>
      <c r="F29" s="51"/>
      <c r="G29" s="51"/>
      <c r="H29" s="51"/>
      <c r="I29" s="51"/>
      <c r="J29" s="51"/>
      <c r="K29" s="51"/>
      <c r="L29" s="51">
        <v>0</v>
      </c>
      <c r="M29" s="51">
        <v>0</v>
      </c>
      <c r="N29" s="51">
        <f t="shared" si="0"/>
        <v>142.785997674</v>
      </c>
      <c r="O29" s="10"/>
      <c r="P29" s="10"/>
    </row>
    <row r="30" spans="1:16" s="24" customFormat="1" ht="12.75">
      <c r="A30" s="12" t="s">
        <v>14</v>
      </c>
      <c r="B30" s="13">
        <v>238.560753488</v>
      </c>
      <c r="C30" s="13">
        <v>266.793355453</v>
      </c>
      <c r="D30" s="13">
        <v>197.97411197399998</v>
      </c>
      <c r="E30" s="13">
        <v>164.723523913</v>
      </c>
      <c r="F30" s="51"/>
      <c r="G30" s="51"/>
      <c r="H30" s="51"/>
      <c r="I30" s="51"/>
      <c r="J30" s="51"/>
      <c r="K30" s="51"/>
      <c r="L30" s="51">
        <v>0</v>
      </c>
      <c r="M30" s="51">
        <v>0</v>
      </c>
      <c r="N30" s="51">
        <f t="shared" si="0"/>
        <v>868.051744828</v>
      </c>
      <c r="O30" s="10"/>
      <c r="P30" s="10"/>
    </row>
    <row r="31" spans="1:16" s="24" customFormat="1" ht="14.25" customHeight="1" hidden="1">
      <c r="A31" s="12" t="s">
        <v>41</v>
      </c>
      <c r="B31" s="13">
        <v>133.663873062</v>
      </c>
      <c r="C31" s="13">
        <v>156.944410347</v>
      </c>
      <c r="D31" s="13">
        <v>110.862845355</v>
      </c>
      <c r="E31" s="13">
        <v>130.80335867</v>
      </c>
      <c r="F31" s="51"/>
      <c r="G31" s="51"/>
      <c r="H31" s="51"/>
      <c r="I31" s="51"/>
      <c r="J31" s="51"/>
      <c r="K31" s="51"/>
      <c r="L31" s="51">
        <v>0</v>
      </c>
      <c r="M31" s="51">
        <v>0</v>
      </c>
      <c r="N31" s="51">
        <f t="shared" si="0"/>
        <v>532.274487434</v>
      </c>
      <c r="O31" s="10"/>
      <c r="P31" s="10"/>
    </row>
    <row r="32" spans="1:16" s="24" customFormat="1" ht="14.25" customHeight="1" hidden="1">
      <c r="A32" s="99" t="s">
        <v>39</v>
      </c>
      <c r="B32" s="13">
        <v>104.896880426</v>
      </c>
      <c r="C32" s="13">
        <v>109.848945106</v>
      </c>
      <c r="D32" s="13">
        <v>87.111266619</v>
      </c>
      <c r="E32" s="13">
        <v>33.92016524299999</v>
      </c>
      <c r="F32" s="51"/>
      <c r="G32" s="51"/>
      <c r="H32" s="51"/>
      <c r="I32" s="51"/>
      <c r="J32" s="51"/>
      <c r="K32" s="51"/>
      <c r="L32" s="51">
        <v>0</v>
      </c>
      <c r="M32" s="51">
        <v>0</v>
      </c>
      <c r="N32" s="51">
        <f t="shared" si="0"/>
        <v>335.777257394</v>
      </c>
      <c r="O32" s="10"/>
      <c r="P32" s="10"/>
    </row>
    <row r="33" spans="1:16" s="24" customFormat="1" ht="12.75">
      <c r="A33" s="12" t="s">
        <v>12</v>
      </c>
      <c r="B33" s="13">
        <v>5.9402027</v>
      </c>
      <c r="C33" s="13">
        <v>10.351060863</v>
      </c>
      <c r="D33" s="13">
        <v>32.785764405</v>
      </c>
      <c r="E33" s="13">
        <v>31.803646008</v>
      </c>
      <c r="F33" s="51"/>
      <c r="G33" s="51"/>
      <c r="H33" s="51"/>
      <c r="I33" s="51"/>
      <c r="J33" s="51"/>
      <c r="K33" s="51"/>
      <c r="L33" s="51">
        <v>0</v>
      </c>
      <c r="M33" s="51">
        <v>0</v>
      </c>
      <c r="N33" s="51">
        <f t="shared" si="0"/>
        <v>80.880673976</v>
      </c>
      <c r="O33" s="10"/>
      <c r="P33" s="10"/>
    </row>
    <row r="34" spans="1:16" s="24" customFormat="1" ht="8.25" customHeight="1">
      <c r="A34" s="12"/>
      <c r="B34" s="115"/>
      <c r="C34" s="11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0"/>
      <c r="P34" s="10"/>
    </row>
    <row r="35" spans="1:14" s="10" customFormat="1" ht="12.75">
      <c r="A35" s="25" t="s">
        <v>0</v>
      </c>
      <c r="B35" s="26">
        <v>2401.9889045110003</v>
      </c>
      <c r="C35" s="26">
        <v>2714.0074014949996</v>
      </c>
      <c r="D35" s="26">
        <v>3219.582008322</v>
      </c>
      <c r="E35" s="26">
        <v>3402.475925795</v>
      </c>
      <c r="F35" s="100"/>
      <c r="G35" s="100"/>
      <c r="H35" s="100"/>
      <c r="I35" s="100"/>
      <c r="J35" s="100"/>
      <c r="K35" s="100"/>
      <c r="L35" s="100">
        <v>0</v>
      </c>
      <c r="M35" s="100">
        <v>0</v>
      </c>
      <c r="N35" s="100">
        <f aca="true" t="shared" si="1" ref="N35:N67">+SUM(B35:M35)</f>
        <v>11738.054240123001</v>
      </c>
    </row>
    <row r="36" spans="1:16" s="24" customFormat="1" ht="12.75">
      <c r="A36" s="15" t="s">
        <v>15</v>
      </c>
      <c r="B36" s="115">
        <v>1256.0337295929999</v>
      </c>
      <c r="C36" s="115">
        <v>1319.562547102</v>
      </c>
      <c r="D36" s="51">
        <v>1361.988430805</v>
      </c>
      <c r="E36" s="51">
        <v>1307.8856560160004</v>
      </c>
      <c r="F36" s="52"/>
      <c r="G36" s="52"/>
      <c r="H36" s="52"/>
      <c r="I36" s="52"/>
      <c r="J36" s="52"/>
      <c r="K36" s="52"/>
      <c r="L36" s="52">
        <v>0</v>
      </c>
      <c r="M36" s="52">
        <v>0</v>
      </c>
      <c r="N36" s="52">
        <f t="shared" si="1"/>
        <v>5245.470363516</v>
      </c>
      <c r="O36" s="10"/>
      <c r="P36" s="10"/>
    </row>
    <row r="37" spans="1:16" s="24" customFormat="1" ht="12.75">
      <c r="A37" s="12" t="s">
        <v>16</v>
      </c>
      <c r="B37" s="115">
        <v>166.35886689699998</v>
      </c>
      <c r="C37" s="115">
        <v>254.883713431</v>
      </c>
      <c r="D37" s="51">
        <v>436.880880231</v>
      </c>
      <c r="E37" s="51">
        <v>270.432603703</v>
      </c>
      <c r="F37" s="51"/>
      <c r="G37" s="51"/>
      <c r="H37" s="51"/>
      <c r="I37" s="51"/>
      <c r="J37" s="51"/>
      <c r="K37" s="51"/>
      <c r="L37" s="51">
        <v>0</v>
      </c>
      <c r="M37" s="51">
        <v>0</v>
      </c>
      <c r="N37" s="51">
        <f t="shared" si="1"/>
        <v>1128.556064262</v>
      </c>
      <c r="O37" s="10"/>
      <c r="P37" s="10"/>
    </row>
    <row r="38" spans="1:16" s="24" customFormat="1" ht="12.75" customHeight="1">
      <c r="A38" s="101" t="s">
        <v>42</v>
      </c>
      <c r="B38" s="115">
        <v>64.92550240599999</v>
      </c>
      <c r="C38" s="115">
        <v>116.87749467399999</v>
      </c>
      <c r="D38" s="51">
        <v>134.136819327</v>
      </c>
      <c r="E38" s="51">
        <v>114.87555718499999</v>
      </c>
      <c r="F38" s="51"/>
      <c r="G38" s="51"/>
      <c r="H38" s="51"/>
      <c r="I38" s="51"/>
      <c r="J38" s="51"/>
      <c r="K38" s="51"/>
      <c r="L38" s="51">
        <v>0</v>
      </c>
      <c r="M38" s="51">
        <v>0</v>
      </c>
      <c r="N38" s="51">
        <f t="shared" si="1"/>
        <v>430.81537359199996</v>
      </c>
      <c r="O38" s="10"/>
      <c r="P38" s="10"/>
    </row>
    <row r="39" spans="1:16" s="24" customFormat="1" ht="12.75" customHeight="1">
      <c r="A39" s="101" t="s">
        <v>43</v>
      </c>
      <c r="B39" s="115">
        <v>101.433227463</v>
      </c>
      <c r="C39" s="115">
        <v>137.480667703</v>
      </c>
      <c r="D39" s="51">
        <v>187.87776898799999</v>
      </c>
      <c r="E39" s="51">
        <v>154.395073926</v>
      </c>
      <c r="F39" s="51"/>
      <c r="G39" s="51"/>
      <c r="H39" s="51"/>
      <c r="I39" s="51"/>
      <c r="J39" s="51"/>
      <c r="K39" s="51"/>
      <c r="L39" s="51">
        <v>0</v>
      </c>
      <c r="M39" s="51">
        <v>0</v>
      </c>
      <c r="N39" s="51">
        <f t="shared" si="1"/>
        <v>581.1867380799999</v>
      </c>
      <c r="O39" s="10"/>
      <c r="P39" s="10"/>
    </row>
    <row r="40" spans="1:16" s="24" customFormat="1" ht="12.75" customHeight="1">
      <c r="A40" s="101" t="s">
        <v>44</v>
      </c>
      <c r="B40" s="115">
        <v>0.000137028</v>
      </c>
      <c r="C40" s="115">
        <v>0.001462533</v>
      </c>
      <c r="D40" s="51">
        <v>27.402715562</v>
      </c>
      <c r="E40" s="51">
        <v>1.1619725920000001</v>
      </c>
      <c r="F40" s="51"/>
      <c r="G40" s="51"/>
      <c r="H40" s="51"/>
      <c r="I40" s="51"/>
      <c r="J40" s="51"/>
      <c r="K40" s="51"/>
      <c r="L40" s="51">
        <v>0</v>
      </c>
      <c r="M40" s="51">
        <v>0</v>
      </c>
      <c r="N40" s="51">
        <f t="shared" si="1"/>
        <v>28.566287715</v>
      </c>
      <c r="O40" s="10"/>
      <c r="P40" s="10"/>
    </row>
    <row r="41" spans="1:16" s="24" customFormat="1" ht="12.75" customHeight="1">
      <c r="A41" s="101" t="s">
        <v>45</v>
      </c>
      <c r="B41" s="115">
        <v>0</v>
      </c>
      <c r="C41" s="115">
        <v>0.5240885209999978</v>
      </c>
      <c r="D41" s="51">
        <v>87.46357635400003</v>
      </c>
      <c r="E41" s="51">
        <v>0</v>
      </c>
      <c r="F41" s="51"/>
      <c r="G41" s="51"/>
      <c r="H41" s="51"/>
      <c r="I41" s="51"/>
      <c r="J41" s="51"/>
      <c r="K41" s="51"/>
      <c r="L41" s="51">
        <v>0</v>
      </c>
      <c r="M41" s="51">
        <v>0</v>
      </c>
      <c r="N41" s="51">
        <f t="shared" si="1"/>
        <v>87.98766487500002</v>
      </c>
      <c r="O41" s="10"/>
      <c r="P41" s="10"/>
    </row>
    <row r="42" spans="1:16" s="24" customFormat="1" ht="12.75">
      <c r="A42" s="12" t="s">
        <v>17</v>
      </c>
      <c r="B42" s="13">
        <v>135.352115875</v>
      </c>
      <c r="C42" s="13">
        <v>317.80527714399994</v>
      </c>
      <c r="D42" s="98">
        <v>331.74613227099996</v>
      </c>
      <c r="E42" s="13">
        <v>168.46883947400002</v>
      </c>
      <c r="F42" s="51"/>
      <c r="G42" s="51"/>
      <c r="H42" s="51"/>
      <c r="I42" s="51"/>
      <c r="J42" s="51"/>
      <c r="K42" s="51"/>
      <c r="L42" s="51">
        <v>0</v>
      </c>
      <c r="M42" s="51">
        <v>0</v>
      </c>
      <c r="N42" s="51">
        <f t="shared" si="1"/>
        <v>953.3723647639999</v>
      </c>
      <c r="O42" s="10"/>
      <c r="P42" s="10"/>
    </row>
    <row r="43" spans="1:18" s="24" customFormat="1" ht="12.75" customHeight="1" hidden="1">
      <c r="A43" s="101" t="s">
        <v>46</v>
      </c>
      <c r="B43" s="115">
        <v>121.062899402</v>
      </c>
      <c r="C43" s="115">
        <v>303.65326462999997</v>
      </c>
      <c r="D43" s="51">
        <v>329.92986420299997</v>
      </c>
      <c r="E43" s="51">
        <v>160.50858897400002</v>
      </c>
      <c r="F43" s="51"/>
      <c r="G43" s="51"/>
      <c r="H43" s="51"/>
      <c r="I43" s="51"/>
      <c r="J43" s="51"/>
      <c r="K43" s="51"/>
      <c r="L43" s="51">
        <v>0</v>
      </c>
      <c r="M43" s="51">
        <v>0</v>
      </c>
      <c r="N43" s="51">
        <f t="shared" si="1"/>
        <v>915.154617209</v>
      </c>
      <c r="O43" s="10"/>
      <c r="P43" s="10"/>
      <c r="Q43" s="10"/>
      <c r="R43" s="102"/>
    </row>
    <row r="44" spans="1:16" s="24" customFormat="1" ht="12.75" customHeight="1" hidden="1">
      <c r="A44" s="101" t="s">
        <v>47</v>
      </c>
      <c r="B44" s="115">
        <v>14.289216473</v>
      </c>
      <c r="C44" s="115">
        <v>14.152012514</v>
      </c>
      <c r="D44" s="51">
        <v>1.816268068</v>
      </c>
      <c r="E44" s="51">
        <v>7.9602505</v>
      </c>
      <c r="F44" s="51"/>
      <c r="G44" s="51"/>
      <c r="H44" s="51"/>
      <c r="I44" s="51"/>
      <c r="J44" s="51"/>
      <c r="K44" s="51"/>
      <c r="L44" s="51">
        <v>0</v>
      </c>
      <c r="M44" s="51">
        <v>0</v>
      </c>
      <c r="N44" s="51">
        <f t="shared" si="1"/>
        <v>38.217747555</v>
      </c>
      <c r="O44" s="10"/>
      <c r="P44" s="10"/>
    </row>
    <row r="45" spans="1:16" s="24" customFormat="1" ht="12.75" customHeight="1" hidden="1">
      <c r="A45" s="12" t="s">
        <v>3</v>
      </c>
      <c r="B45" s="115">
        <v>0</v>
      </c>
      <c r="C45" s="115">
        <v>0</v>
      </c>
      <c r="D45" s="51">
        <v>0</v>
      </c>
      <c r="E45" s="51">
        <v>0</v>
      </c>
      <c r="F45" s="51"/>
      <c r="G45" s="51"/>
      <c r="H45" s="51"/>
      <c r="I45" s="51"/>
      <c r="J45" s="51"/>
      <c r="K45" s="51"/>
      <c r="L45" s="51">
        <v>0</v>
      </c>
      <c r="M45" s="51">
        <v>0</v>
      </c>
      <c r="N45" s="51">
        <f t="shared" si="1"/>
        <v>0</v>
      </c>
      <c r="O45" s="10"/>
      <c r="P45" s="10"/>
    </row>
    <row r="46" spans="1:16" s="24" customFormat="1" ht="12.75">
      <c r="A46" s="12" t="s">
        <v>2</v>
      </c>
      <c r="B46" s="13">
        <v>305.35630844599996</v>
      </c>
      <c r="C46" s="13">
        <v>318.922690449</v>
      </c>
      <c r="D46" s="98">
        <v>349.75021752300006</v>
      </c>
      <c r="E46" s="13">
        <v>356.70846973199997</v>
      </c>
      <c r="F46" s="51"/>
      <c r="G46" s="51"/>
      <c r="H46" s="51"/>
      <c r="I46" s="51"/>
      <c r="J46" s="51"/>
      <c r="K46" s="51"/>
      <c r="L46" s="51">
        <v>0</v>
      </c>
      <c r="M46" s="51">
        <v>0</v>
      </c>
      <c r="N46" s="51">
        <f t="shared" si="1"/>
        <v>1330.73768615</v>
      </c>
      <c r="O46" s="10"/>
      <c r="P46" s="10"/>
    </row>
    <row r="47" spans="1:16" s="24" customFormat="1" ht="12.75" customHeight="1" hidden="1">
      <c r="A47" s="12" t="s">
        <v>50</v>
      </c>
      <c r="B47" s="115">
        <v>0</v>
      </c>
      <c r="C47" s="115">
        <v>0</v>
      </c>
      <c r="D47" s="51">
        <v>0</v>
      </c>
      <c r="E47" s="51">
        <v>0</v>
      </c>
      <c r="F47" s="51"/>
      <c r="G47" s="51"/>
      <c r="H47" s="51"/>
      <c r="I47" s="51"/>
      <c r="J47" s="51"/>
      <c r="K47" s="51"/>
      <c r="L47" s="51">
        <v>0</v>
      </c>
      <c r="M47" s="51">
        <v>0</v>
      </c>
      <c r="N47" s="51">
        <f t="shared" si="1"/>
        <v>0</v>
      </c>
      <c r="O47" s="10"/>
      <c r="P47" s="10"/>
    </row>
    <row r="48" spans="1:16" s="24" customFormat="1" ht="12.75" customHeight="1" hidden="1">
      <c r="A48" s="12" t="s">
        <v>51</v>
      </c>
      <c r="B48" s="115">
        <v>0</v>
      </c>
      <c r="C48" s="115">
        <v>0</v>
      </c>
      <c r="D48" s="51">
        <v>0</v>
      </c>
      <c r="E48" s="51">
        <v>0</v>
      </c>
      <c r="F48" s="51"/>
      <c r="G48" s="51"/>
      <c r="H48" s="51"/>
      <c r="I48" s="51"/>
      <c r="J48" s="51"/>
      <c r="K48" s="51"/>
      <c r="L48" s="51">
        <v>0</v>
      </c>
      <c r="M48" s="51">
        <v>0</v>
      </c>
      <c r="N48" s="51">
        <f t="shared" si="1"/>
        <v>0</v>
      </c>
      <c r="O48" s="10"/>
      <c r="P48" s="10"/>
    </row>
    <row r="49" spans="1:16" s="24" customFormat="1" ht="12.75" customHeight="1" hidden="1">
      <c r="A49" s="12" t="s">
        <v>52</v>
      </c>
      <c r="B49" s="115">
        <v>0</v>
      </c>
      <c r="C49" s="115">
        <v>0</v>
      </c>
      <c r="D49" s="51">
        <v>0</v>
      </c>
      <c r="E49" s="51">
        <v>0</v>
      </c>
      <c r="F49" s="51"/>
      <c r="G49" s="51"/>
      <c r="H49" s="51"/>
      <c r="I49" s="51"/>
      <c r="J49" s="51"/>
      <c r="K49" s="51"/>
      <c r="L49" s="51">
        <v>0</v>
      </c>
      <c r="M49" s="51">
        <v>0</v>
      </c>
      <c r="N49" s="51">
        <f t="shared" si="1"/>
        <v>0</v>
      </c>
      <c r="O49" s="10"/>
      <c r="P49" s="10"/>
    </row>
    <row r="50" spans="1:16" s="24" customFormat="1" ht="12.75" customHeight="1" hidden="1">
      <c r="A50" s="12" t="s">
        <v>85</v>
      </c>
      <c r="B50" s="115">
        <v>1.504300362</v>
      </c>
      <c r="C50" s="115">
        <v>1.945183357</v>
      </c>
      <c r="D50" s="51">
        <v>2.506279556</v>
      </c>
      <c r="E50" s="51">
        <v>1.178971794</v>
      </c>
      <c r="F50" s="51"/>
      <c r="G50" s="51"/>
      <c r="H50" s="51"/>
      <c r="I50" s="51"/>
      <c r="J50" s="51"/>
      <c r="K50" s="51"/>
      <c r="L50" s="51">
        <v>0</v>
      </c>
      <c r="M50" s="51">
        <v>0</v>
      </c>
      <c r="N50" s="51">
        <f t="shared" si="1"/>
        <v>7.1347350689999995</v>
      </c>
      <c r="O50" s="10"/>
      <c r="P50" s="10"/>
    </row>
    <row r="51" spans="1:16" s="24" customFormat="1" ht="12.75" customHeight="1" hidden="1">
      <c r="A51" s="12" t="s">
        <v>51</v>
      </c>
      <c r="B51" s="115">
        <v>1.504300362</v>
      </c>
      <c r="C51" s="115">
        <v>1.945183357</v>
      </c>
      <c r="D51" s="51">
        <v>2.506279556</v>
      </c>
      <c r="E51" s="51">
        <v>1.178971794</v>
      </c>
      <c r="F51" s="51"/>
      <c r="G51" s="51"/>
      <c r="H51" s="51"/>
      <c r="I51" s="51"/>
      <c r="J51" s="51"/>
      <c r="K51" s="51"/>
      <c r="L51" s="51">
        <v>0</v>
      </c>
      <c r="M51" s="51">
        <v>0</v>
      </c>
      <c r="N51" s="51">
        <f t="shared" si="1"/>
        <v>7.1347350689999995</v>
      </c>
      <c r="O51" s="10"/>
      <c r="P51" s="10"/>
    </row>
    <row r="52" spans="1:16" s="24" customFormat="1" ht="12.75" customHeight="1" hidden="1">
      <c r="A52" s="12" t="s">
        <v>52</v>
      </c>
      <c r="B52" s="115">
        <v>0</v>
      </c>
      <c r="C52" s="115">
        <v>0</v>
      </c>
      <c r="D52" s="51">
        <v>0</v>
      </c>
      <c r="E52" s="51">
        <v>0</v>
      </c>
      <c r="F52" s="51"/>
      <c r="G52" s="51"/>
      <c r="H52" s="51"/>
      <c r="I52" s="51"/>
      <c r="J52" s="51"/>
      <c r="K52" s="51"/>
      <c r="L52" s="51">
        <v>0</v>
      </c>
      <c r="M52" s="51">
        <v>0</v>
      </c>
      <c r="N52" s="51">
        <f t="shared" si="1"/>
        <v>0</v>
      </c>
      <c r="O52" s="10"/>
      <c r="P52" s="10"/>
    </row>
    <row r="53" spans="1:16" s="24" customFormat="1" ht="12.75" customHeight="1" hidden="1">
      <c r="A53" s="12" t="s">
        <v>86</v>
      </c>
      <c r="B53" s="115">
        <v>303.852008084</v>
      </c>
      <c r="C53" s="115">
        <v>316.977507092</v>
      </c>
      <c r="D53" s="51">
        <v>347.2439379670001</v>
      </c>
      <c r="E53" s="51">
        <v>355.52949793799996</v>
      </c>
      <c r="F53" s="51"/>
      <c r="G53" s="51"/>
      <c r="H53" s="51"/>
      <c r="I53" s="51"/>
      <c r="J53" s="51"/>
      <c r="K53" s="51"/>
      <c r="L53" s="51">
        <v>0</v>
      </c>
      <c r="M53" s="51">
        <v>0</v>
      </c>
      <c r="N53" s="51">
        <f t="shared" si="1"/>
        <v>1323.602951081</v>
      </c>
      <c r="O53" s="10"/>
      <c r="P53" s="10"/>
    </row>
    <row r="54" spans="1:16" s="24" customFormat="1" ht="12.75" customHeight="1" hidden="1">
      <c r="A54" s="12" t="s">
        <v>51</v>
      </c>
      <c r="B54" s="115">
        <v>190.28405762299997</v>
      </c>
      <c r="C54" s="115">
        <v>236.825137595</v>
      </c>
      <c r="D54" s="51">
        <v>257.98765522200006</v>
      </c>
      <c r="E54" s="51">
        <v>245.48238980199997</v>
      </c>
      <c r="F54" s="51"/>
      <c r="G54" s="51"/>
      <c r="H54" s="51"/>
      <c r="I54" s="51"/>
      <c r="J54" s="51"/>
      <c r="K54" s="51"/>
      <c r="L54" s="51">
        <v>0</v>
      </c>
      <c r="M54" s="51">
        <v>0</v>
      </c>
      <c r="N54" s="51">
        <f t="shared" si="1"/>
        <v>930.579240242</v>
      </c>
      <c r="O54" s="10"/>
      <c r="P54" s="10"/>
    </row>
    <row r="55" spans="1:16" s="24" customFormat="1" ht="12.75" customHeight="1" hidden="1">
      <c r="A55" s="12" t="s">
        <v>52</v>
      </c>
      <c r="B55" s="115">
        <v>113.567950461</v>
      </c>
      <c r="C55" s="115">
        <v>80.152369497</v>
      </c>
      <c r="D55" s="51">
        <v>89.25628274500001</v>
      </c>
      <c r="E55" s="51">
        <v>110.047108136</v>
      </c>
      <c r="F55" s="51"/>
      <c r="G55" s="51"/>
      <c r="H55" s="51"/>
      <c r="I55" s="51"/>
      <c r="J55" s="51"/>
      <c r="K55" s="51"/>
      <c r="L55" s="51">
        <v>0</v>
      </c>
      <c r="M55" s="51">
        <v>0</v>
      </c>
      <c r="N55" s="51">
        <f t="shared" si="1"/>
        <v>393.02371083900005</v>
      </c>
      <c r="O55" s="10"/>
      <c r="P55" s="10"/>
    </row>
    <row r="56" spans="1:16" s="24" customFormat="1" ht="12.75">
      <c r="A56" s="12" t="s">
        <v>18</v>
      </c>
      <c r="B56" s="13">
        <v>497.644703252</v>
      </c>
      <c r="C56" s="13">
        <v>461.078447559</v>
      </c>
      <c r="D56" s="98">
        <v>503.295284421</v>
      </c>
      <c r="E56" s="13">
        <v>1229.9007744839998</v>
      </c>
      <c r="F56" s="51"/>
      <c r="G56" s="51"/>
      <c r="H56" s="51"/>
      <c r="I56" s="51"/>
      <c r="J56" s="51"/>
      <c r="K56" s="51"/>
      <c r="L56" s="51">
        <v>0</v>
      </c>
      <c r="M56" s="51">
        <v>0</v>
      </c>
      <c r="N56" s="51">
        <f t="shared" si="1"/>
        <v>2691.919209716</v>
      </c>
      <c r="O56" s="10"/>
      <c r="P56" s="10"/>
    </row>
    <row r="57" spans="1:16" s="24" customFormat="1" ht="12.75">
      <c r="A57" s="12" t="s">
        <v>19</v>
      </c>
      <c r="B57" s="13">
        <v>41.243180448000004</v>
      </c>
      <c r="C57" s="13">
        <v>41.75472581</v>
      </c>
      <c r="D57" s="98">
        <v>235.92106307100002</v>
      </c>
      <c r="E57" s="13">
        <v>69.079582386</v>
      </c>
      <c r="F57" s="51"/>
      <c r="G57" s="51"/>
      <c r="H57" s="51"/>
      <c r="I57" s="51"/>
      <c r="J57" s="51"/>
      <c r="K57" s="51"/>
      <c r="L57" s="51">
        <v>0</v>
      </c>
      <c r="M57" s="51">
        <v>0</v>
      </c>
      <c r="N57" s="51">
        <f t="shared" si="1"/>
        <v>387.99855171499996</v>
      </c>
      <c r="O57" s="10"/>
      <c r="P57" s="10"/>
    </row>
    <row r="58" spans="1:16" s="24" customFormat="1" ht="12.75" customHeight="1" hidden="1">
      <c r="A58" s="12" t="s">
        <v>53</v>
      </c>
      <c r="B58" s="115">
        <v>18.764249133</v>
      </c>
      <c r="C58" s="115">
        <v>14.65716101</v>
      </c>
      <c r="D58" s="51">
        <v>189.01965766400002</v>
      </c>
      <c r="E58" s="51">
        <v>19.305537243000003</v>
      </c>
      <c r="F58" s="51"/>
      <c r="G58" s="51"/>
      <c r="H58" s="51"/>
      <c r="I58" s="51"/>
      <c r="J58" s="51"/>
      <c r="K58" s="51"/>
      <c r="L58" s="51">
        <v>0</v>
      </c>
      <c r="M58" s="51">
        <v>0</v>
      </c>
      <c r="N58" s="51">
        <f t="shared" si="1"/>
        <v>241.74660505000003</v>
      </c>
      <c r="O58" s="10"/>
      <c r="P58" s="10"/>
    </row>
    <row r="59" spans="1:16" s="24" customFormat="1" ht="25.5" customHeight="1" hidden="1">
      <c r="A59" s="103" t="s">
        <v>54</v>
      </c>
      <c r="B59" s="115">
        <v>5</v>
      </c>
      <c r="C59" s="115">
        <v>2.4363447000000003</v>
      </c>
      <c r="D59" s="51">
        <v>167</v>
      </c>
      <c r="E59" s="51">
        <v>6.252655300000001</v>
      </c>
      <c r="F59" s="51"/>
      <c r="G59" s="51"/>
      <c r="H59" s="51"/>
      <c r="I59" s="51"/>
      <c r="J59" s="51"/>
      <c r="K59" s="51"/>
      <c r="L59" s="51">
        <v>0</v>
      </c>
      <c r="M59" s="51">
        <v>0</v>
      </c>
      <c r="N59" s="51">
        <f t="shared" si="1"/>
        <v>180.68900000000002</v>
      </c>
      <c r="O59" s="10"/>
      <c r="P59" s="10"/>
    </row>
    <row r="60" spans="1:16" s="24" customFormat="1" ht="12.75" customHeight="1" hidden="1">
      <c r="A60" s="103" t="s">
        <v>55</v>
      </c>
      <c r="B60" s="115">
        <v>9.3737219</v>
      </c>
      <c r="C60" s="115">
        <v>6.089472273999999</v>
      </c>
      <c r="D60" s="51">
        <v>9.487838009999999</v>
      </c>
      <c r="E60" s="51">
        <v>7.342640185999999</v>
      </c>
      <c r="F60" s="51"/>
      <c r="G60" s="51"/>
      <c r="H60" s="51"/>
      <c r="I60" s="51"/>
      <c r="J60" s="51"/>
      <c r="K60" s="51"/>
      <c r="L60" s="51">
        <v>0</v>
      </c>
      <c r="M60" s="51">
        <v>0</v>
      </c>
      <c r="N60" s="51">
        <f t="shared" si="1"/>
        <v>32.293672369999996</v>
      </c>
      <c r="O60" s="10"/>
      <c r="P60" s="10"/>
    </row>
    <row r="61" spans="1:16" s="24" customFormat="1" ht="25.5" customHeight="1" hidden="1">
      <c r="A61" s="103" t="s">
        <v>56</v>
      </c>
      <c r="B61" s="115">
        <v>0</v>
      </c>
      <c r="C61" s="115">
        <v>1.8450781360000001</v>
      </c>
      <c r="D61" s="51">
        <v>0</v>
      </c>
      <c r="E61" s="51">
        <v>3.0983894810000003</v>
      </c>
      <c r="F61" s="51"/>
      <c r="G61" s="51"/>
      <c r="H61" s="51"/>
      <c r="I61" s="51"/>
      <c r="J61" s="51"/>
      <c r="K61" s="51"/>
      <c r="L61" s="51">
        <v>0</v>
      </c>
      <c r="M61" s="51">
        <v>0</v>
      </c>
      <c r="N61" s="51">
        <f t="shared" si="1"/>
        <v>4.9434676170000005</v>
      </c>
      <c r="O61" s="10"/>
      <c r="P61" s="10"/>
    </row>
    <row r="62" spans="1:16" s="24" customFormat="1" ht="12.75" customHeight="1" hidden="1">
      <c r="A62" s="12" t="s">
        <v>57</v>
      </c>
      <c r="B62" s="115">
        <v>1.287473937</v>
      </c>
      <c r="C62" s="115">
        <v>1.754012604</v>
      </c>
      <c r="D62" s="51">
        <v>9.864566358</v>
      </c>
      <c r="E62" s="51">
        <v>0.58592898</v>
      </c>
      <c r="F62" s="51"/>
      <c r="G62" s="51"/>
      <c r="H62" s="51"/>
      <c r="I62" s="51"/>
      <c r="J62" s="51"/>
      <c r="K62" s="51"/>
      <c r="L62" s="51">
        <v>0</v>
      </c>
      <c r="M62" s="51">
        <v>0</v>
      </c>
      <c r="N62" s="51">
        <f t="shared" si="1"/>
        <v>13.491981878999999</v>
      </c>
      <c r="O62" s="10"/>
      <c r="P62" s="10"/>
    </row>
    <row r="63" spans="1:16" s="24" customFormat="1" ht="12.75" customHeight="1" hidden="1">
      <c r="A63" s="12" t="s">
        <v>58</v>
      </c>
      <c r="B63" s="115">
        <v>3.103053296</v>
      </c>
      <c r="C63" s="115">
        <v>2.532253296</v>
      </c>
      <c r="D63" s="51">
        <v>2.6672532959999997</v>
      </c>
      <c r="E63" s="51">
        <v>2.0259232959999998</v>
      </c>
      <c r="F63" s="51"/>
      <c r="G63" s="51"/>
      <c r="H63" s="51"/>
      <c r="I63" s="51"/>
      <c r="J63" s="51"/>
      <c r="K63" s="51"/>
      <c r="L63" s="51">
        <v>0</v>
      </c>
      <c r="M63" s="51">
        <v>0</v>
      </c>
      <c r="N63" s="51">
        <f t="shared" si="1"/>
        <v>10.328483184</v>
      </c>
      <c r="O63" s="10"/>
      <c r="P63" s="10"/>
    </row>
    <row r="64" spans="1:16" s="24" customFormat="1" ht="12.75" customHeight="1" hidden="1">
      <c r="A64" s="12" t="s">
        <v>87</v>
      </c>
      <c r="B64" s="115">
        <v>22.478931315</v>
      </c>
      <c r="C64" s="115">
        <v>27.0975648</v>
      </c>
      <c r="D64" s="51">
        <v>46.901405407</v>
      </c>
      <c r="E64" s="51">
        <v>49.774045143</v>
      </c>
      <c r="F64" s="51"/>
      <c r="G64" s="51"/>
      <c r="H64" s="51"/>
      <c r="I64" s="51"/>
      <c r="J64" s="51"/>
      <c r="K64" s="51"/>
      <c r="L64" s="51">
        <v>0</v>
      </c>
      <c r="M64" s="51">
        <v>0</v>
      </c>
      <c r="N64" s="51">
        <f t="shared" si="1"/>
        <v>146.251946665</v>
      </c>
      <c r="O64" s="10"/>
      <c r="P64" s="10"/>
    </row>
    <row r="65" spans="1:16" s="24" customFormat="1" ht="12.75" customHeight="1" hidden="1">
      <c r="A65" s="12" t="s">
        <v>60</v>
      </c>
      <c r="B65" s="115">
        <v>22.478931315</v>
      </c>
      <c r="C65" s="115">
        <v>27.0975648</v>
      </c>
      <c r="D65" s="51">
        <v>46.901405407</v>
      </c>
      <c r="E65" s="51">
        <v>49.774045143</v>
      </c>
      <c r="F65" s="51"/>
      <c r="G65" s="51"/>
      <c r="H65" s="51"/>
      <c r="I65" s="51"/>
      <c r="J65" s="51"/>
      <c r="K65" s="51"/>
      <c r="L65" s="51">
        <v>0</v>
      </c>
      <c r="M65" s="51">
        <v>0</v>
      </c>
      <c r="N65" s="51">
        <f t="shared" si="1"/>
        <v>146.251946665</v>
      </c>
      <c r="O65" s="10"/>
      <c r="P65" s="10"/>
    </row>
    <row r="66" spans="1:16" s="24" customFormat="1" ht="12.75" customHeight="1" hidden="1">
      <c r="A66" s="12" t="s">
        <v>61</v>
      </c>
      <c r="B66" s="115">
        <v>0</v>
      </c>
      <c r="C66" s="115">
        <v>0</v>
      </c>
      <c r="D66" s="51">
        <v>0</v>
      </c>
      <c r="E66" s="51">
        <v>0</v>
      </c>
      <c r="F66" s="51"/>
      <c r="G66" s="51"/>
      <c r="H66" s="51"/>
      <c r="I66" s="51"/>
      <c r="J66" s="51"/>
      <c r="K66" s="51"/>
      <c r="L66" s="51">
        <v>0</v>
      </c>
      <c r="M66" s="51">
        <v>0</v>
      </c>
      <c r="N66" s="51">
        <f t="shared" si="1"/>
        <v>0</v>
      </c>
      <c r="O66" s="10"/>
      <c r="P66" s="10"/>
    </row>
    <row r="67" spans="1:16" s="24" customFormat="1" ht="12.75" customHeight="1" hidden="1">
      <c r="A67" s="12" t="s">
        <v>62</v>
      </c>
      <c r="B67" s="115">
        <v>0</v>
      </c>
      <c r="C67" s="115">
        <v>0</v>
      </c>
      <c r="D67" s="51">
        <v>0</v>
      </c>
      <c r="E67" s="51">
        <v>0</v>
      </c>
      <c r="F67" s="51"/>
      <c r="G67" s="51"/>
      <c r="H67" s="51"/>
      <c r="I67" s="51"/>
      <c r="J67" s="51"/>
      <c r="K67" s="51"/>
      <c r="L67" s="51">
        <v>0</v>
      </c>
      <c r="M67" s="51">
        <v>0</v>
      </c>
      <c r="N67" s="51">
        <f t="shared" si="1"/>
        <v>0</v>
      </c>
      <c r="O67" s="10"/>
      <c r="P67" s="10"/>
    </row>
    <row r="68" spans="1:16" s="24" customFormat="1" ht="7.5" customHeight="1">
      <c r="A68" s="12"/>
      <c r="B68" s="115"/>
      <c r="C68" s="115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10"/>
      <c r="P68" s="10"/>
    </row>
    <row r="69" spans="1:16" s="24" customFormat="1" ht="13.5">
      <c r="A69" s="28" t="s">
        <v>20</v>
      </c>
      <c r="B69" s="17">
        <v>122.85454824699991</v>
      </c>
      <c r="C69" s="17">
        <v>93.40028095900061</v>
      </c>
      <c r="D69" s="17">
        <v>-893.989583653</v>
      </c>
      <c r="E69" s="17">
        <v>-1748.3586422970002</v>
      </c>
      <c r="F69" s="104"/>
      <c r="G69" s="104"/>
      <c r="H69" s="104"/>
      <c r="I69" s="104"/>
      <c r="J69" s="104"/>
      <c r="K69" s="104"/>
      <c r="L69" s="104">
        <v>0</v>
      </c>
      <c r="M69" s="104">
        <v>0</v>
      </c>
      <c r="N69" s="104">
        <f>+SUM(B69:M69)</f>
        <v>-2426.0933967439996</v>
      </c>
      <c r="O69" s="10"/>
      <c r="P69" s="10"/>
    </row>
    <row r="70" spans="1:16" s="24" customFormat="1" ht="7.5" customHeight="1">
      <c r="A70" s="25"/>
      <c r="B70" s="116"/>
      <c r="C70" s="116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"/>
      <c r="P70" s="10"/>
    </row>
    <row r="71" spans="1:18" s="10" customFormat="1" ht="6.75" customHeight="1">
      <c r="A71" s="25"/>
      <c r="B71" s="117"/>
      <c r="C71" s="117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Q71" s="105"/>
      <c r="R71" s="105"/>
    </row>
    <row r="72" spans="1:16" s="14" customFormat="1" ht="12.75" outlineLevel="2">
      <c r="A72" s="10" t="s">
        <v>21</v>
      </c>
      <c r="B72" s="11">
        <v>192.15273772799995</v>
      </c>
      <c r="C72" s="11">
        <v>329.84726874999996</v>
      </c>
      <c r="D72" s="11">
        <v>746.9720961339997</v>
      </c>
      <c r="E72" s="11">
        <v>625.2328370950001</v>
      </c>
      <c r="F72" s="96"/>
      <c r="G72" s="96"/>
      <c r="H72" s="96"/>
      <c r="I72" s="96"/>
      <c r="J72" s="96"/>
      <c r="K72" s="96"/>
      <c r="L72" s="96">
        <v>0</v>
      </c>
      <c r="M72" s="96">
        <v>0</v>
      </c>
      <c r="N72" s="96">
        <f>+SUM(B72:M72)</f>
        <v>1894.2049397069998</v>
      </c>
      <c r="O72" s="10"/>
      <c r="P72" s="10"/>
    </row>
    <row r="73" spans="1:18" s="24" customFormat="1" ht="12.75">
      <c r="A73" s="12" t="s">
        <v>22</v>
      </c>
      <c r="B73" s="13">
        <v>184.45806172799996</v>
      </c>
      <c r="C73" s="13">
        <v>323.666259897</v>
      </c>
      <c r="D73" s="13">
        <v>745.7662733029997</v>
      </c>
      <c r="E73" s="13">
        <v>616.5691459180001</v>
      </c>
      <c r="F73" s="51"/>
      <c r="G73" s="51"/>
      <c r="H73" s="51"/>
      <c r="I73" s="51"/>
      <c r="J73" s="51"/>
      <c r="K73" s="51"/>
      <c r="L73" s="51">
        <v>0</v>
      </c>
      <c r="M73" s="51">
        <v>0</v>
      </c>
      <c r="N73" s="51">
        <f>+SUM(B73:M73)</f>
        <v>1870.459740846</v>
      </c>
      <c r="O73" s="10"/>
      <c r="P73" s="10"/>
      <c r="Q73" s="106"/>
      <c r="R73" s="106"/>
    </row>
    <row r="74" spans="1:18" s="24" customFormat="1" ht="12.75">
      <c r="A74" s="12" t="s">
        <v>23</v>
      </c>
      <c r="B74" s="13">
        <v>7.694676</v>
      </c>
      <c r="C74" s="13">
        <v>6.181008853000001</v>
      </c>
      <c r="D74" s="13">
        <v>1.2058228309999999</v>
      </c>
      <c r="E74" s="13">
        <v>8.663691177</v>
      </c>
      <c r="F74" s="51"/>
      <c r="G74" s="51"/>
      <c r="H74" s="51"/>
      <c r="I74" s="51"/>
      <c r="J74" s="51"/>
      <c r="K74" s="51"/>
      <c r="L74" s="51">
        <v>0</v>
      </c>
      <c r="M74" s="51">
        <v>0</v>
      </c>
      <c r="N74" s="51">
        <f>+SUM(B74:M74)</f>
        <v>23.745198861000002</v>
      </c>
      <c r="O74" s="10"/>
      <c r="P74" s="10"/>
      <c r="Q74" s="83"/>
      <c r="R74" s="83"/>
    </row>
    <row r="75" spans="1:18" s="24" customFormat="1" ht="17.25" customHeight="1">
      <c r="A75" s="12" t="s">
        <v>69</v>
      </c>
      <c r="B75" s="115">
        <v>0</v>
      </c>
      <c r="C75" s="115">
        <v>0</v>
      </c>
      <c r="D75" s="51">
        <v>0</v>
      </c>
      <c r="E75" s="51">
        <v>0</v>
      </c>
      <c r="F75" s="51"/>
      <c r="G75" s="51"/>
      <c r="H75" s="51"/>
      <c r="I75" s="51"/>
      <c r="J75" s="51"/>
      <c r="K75" s="51"/>
      <c r="L75" s="51"/>
      <c r="M75" s="51"/>
      <c r="N75" s="51">
        <f>+SUM(B75:M75)</f>
        <v>0</v>
      </c>
      <c r="O75" s="10"/>
      <c r="P75" s="10"/>
      <c r="Q75" s="106"/>
      <c r="R75" s="106"/>
    </row>
    <row r="76" spans="1:17" s="24" customFormat="1" ht="13.5">
      <c r="A76" s="107" t="s">
        <v>24</v>
      </c>
      <c r="B76" s="108">
        <v>-69.29818948100004</v>
      </c>
      <c r="C76" s="108">
        <v>-236.44698779099934</v>
      </c>
      <c r="D76" s="108">
        <v>-1640.9616797869996</v>
      </c>
      <c r="E76" s="108">
        <v>-2373.591479392</v>
      </c>
      <c r="F76" s="108"/>
      <c r="G76" s="108"/>
      <c r="H76" s="108"/>
      <c r="I76" s="108"/>
      <c r="J76" s="108"/>
      <c r="K76" s="108"/>
      <c r="L76" s="108">
        <v>0</v>
      </c>
      <c r="M76" s="108">
        <v>0</v>
      </c>
      <c r="N76" s="108">
        <f>+SUM(B76:M76)</f>
        <v>-4320.298336450999</v>
      </c>
      <c r="O76" s="109"/>
      <c r="P76" s="10"/>
      <c r="Q76" s="10"/>
    </row>
    <row r="77" spans="1:16" s="24" customFormat="1" ht="5.25" customHeight="1">
      <c r="A77" s="12"/>
      <c r="B77" s="115"/>
      <c r="C77" s="115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10"/>
      <c r="P77" s="10"/>
    </row>
    <row r="78" spans="1:16" s="24" customFormat="1" ht="12.75">
      <c r="A78" s="110" t="s">
        <v>25</v>
      </c>
      <c r="B78" s="115"/>
      <c r="C78" s="115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0"/>
      <c r="P78" s="10"/>
    </row>
    <row r="79" spans="1:16" s="24" customFormat="1" ht="10.5" customHeight="1">
      <c r="A79" s="10"/>
      <c r="B79" s="115"/>
      <c r="C79" s="11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10"/>
      <c r="P79" s="10"/>
    </row>
    <row r="80" spans="1:16" s="14" customFormat="1" ht="12.75" outlineLevel="2">
      <c r="A80" s="10" t="s">
        <v>26</v>
      </c>
      <c r="B80" s="11">
        <v>16.545331405</v>
      </c>
      <c r="C80" s="11">
        <v>114.977536637</v>
      </c>
      <c r="D80" s="11">
        <v>4652.023360399</v>
      </c>
      <c r="E80" s="11">
        <v>4053.953257171</v>
      </c>
      <c r="F80" s="96"/>
      <c r="G80" s="96"/>
      <c r="H80" s="96"/>
      <c r="I80" s="96"/>
      <c r="J80" s="96"/>
      <c r="K80" s="96"/>
      <c r="L80" s="96">
        <v>0</v>
      </c>
      <c r="M80" s="96">
        <v>0</v>
      </c>
      <c r="N80" s="96">
        <f>+SUM(B80:M80)</f>
        <v>8837.499485612</v>
      </c>
      <c r="O80" s="10"/>
      <c r="P80" s="10"/>
    </row>
    <row r="81" spans="1:16" s="24" customFormat="1" ht="12.75">
      <c r="A81" s="12" t="s">
        <v>27</v>
      </c>
      <c r="B81" s="13">
        <v>16.545331405</v>
      </c>
      <c r="C81" s="13">
        <v>114.977536637</v>
      </c>
      <c r="D81" s="13">
        <v>4652.023360399</v>
      </c>
      <c r="E81" s="13">
        <v>4053.953257171</v>
      </c>
      <c r="F81" s="51"/>
      <c r="G81" s="51"/>
      <c r="H81" s="51"/>
      <c r="I81" s="51"/>
      <c r="J81" s="51"/>
      <c r="K81" s="51"/>
      <c r="L81" s="51">
        <v>0</v>
      </c>
      <c r="M81" s="51">
        <v>0</v>
      </c>
      <c r="N81" s="51">
        <f aca="true" t="shared" si="2" ref="N81:N92">+SUM(B81:M81)</f>
        <v>8837.499485612</v>
      </c>
      <c r="O81" s="10"/>
      <c r="P81" s="10"/>
    </row>
    <row r="82" spans="1:16" s="24" customFormat="1" ht="12.75">
      <c r="A82" s="12" t="s">
        <v>28</v>
      </c>
      <c r="B82" s="13">
        <v>0</v>
      </c>
      <c r="C82" s="13">
        <v>0</v>
      </c>
      <c r="D82" s="13">
        <v>0</v>
      </c>
      <c r="E82" s="13">
        <v>0</v>
      </c>
      <c r="F82" s="51"/>
      <c r="G82" s="51"/>
      <c r="H82" s="51"/>
      <c r="I82" s="51"/>
      <c r="J82" s="51"/>
      <c r="K82" s="51"/>
      <c r="L82" s="51">
        <v>0</v>
      </c>
      <c r="M82" s="51">
        <v>0</v>
      </c>
      <c r="N82" s="51">
        <f t="shared" si="2"/>
        <v>0</v>
      </c>
      <c r="O82" s="10"/>
      <c r="P82" s="10"/>
    </row>
    <row r="83" spans="1:16" s="14" customFormat="1" ht="12.75" outlineLevel="2">
      <c r="A83" s="10" t="s">
        <v>29</v>
      </c>
      <c r="B83" s="11">
        <v>3402.7195355460003</v>
      </c>
      <c r="C83" s="11">
        <v>987.8157472839999</v>
      </c>
      <c r="D83" s="11">
        <v>3405.927439308</v>
      </c>
      <c r="E83" s="11">
        <v>7303.762953239</v>
      </c>
      <c r="F83" s="96"/>
      <c r="G83" s="96"/>
      <c r="H83" s="96"/>
      <c r="I83" s="96"/>
      <c r="J83" s="96"/>
      <c r="K83" s="96"/>
      <c r="L83" s="96">
        <v>0</v>
      </c>
      <c r="M83" s="96">
        <v>0</v>
      </c>
      <c r="N83" s="96">
        <f t="shared" si="2"/>
        <v>15100.225675377</v>
      </c>
      <c r="O83" s="10"/>
      <c r="P83" s="10"/>
    </row>
    <row r="84" spans="1:16" s="24" customFormat="1" ht="12.75">
      <c r="A84" s="12" t="s">
        <v>27</v>
      </c>
      <c r="B84" s="13">
        <v>-13.411818305</v>
      </c>
      <c r="C84" s="13">
        <v>43.811181695</v>
      </c>
      <c r="D84" s="13">
        <v>3293.588181695</v>
      </c>
      <c r="E84" s="13">
        <v>66.486300695</v>
      </c>
      <c r="F84" s="51"/>
      <c r="G84" s="51"/>
      <c r="H84" s="51"/>
      <c r="I84" s="51"/>
      <c r="J84" s="51"/>
      <c r="K84" s="51"/>
      <c r="L84" s="51">
        <v>0</v>
      </c>
      <c r="M84" s="51">
        <v>0</v>
      </c>
      <c r="N84" s="51">
        <f t="shared" si="2"/>
        <v>3390.47384578</v>
      </c>
      <c r="O84" s="10"/>
      <c r="P84" s="10"/>
    </row>
    <row r="85" spans="1:16" s="24" customFormat="1" ht="12.75">
      <c r="A85" s="12" t="s">
        <v>28</v>
      </c>
      <c r="B85" s="13">
        <v>3416.1313538510003</v>
      </c>
      <c r="C85" s="13">
        <v>944.004565589</v>
      </c>
      <c r="D85" s="13">
        <v>112.339257613</v>
      </c>
      <c r="E85" s="13">
        <v>7237.276652544</v>
      </c>
      <c r="F85" s="51"/>
      <c r="G85" s="51"/>
      <c r="H85" s="51"/>
      <c r="I85" s="51"/>
      <c r="J85" s="51"/>
      <c r="K85" s="51"/>
      <c r="L85" s="51">
        <v>0</v>
      </c>
      <c r="M85" s="51">
        <v>0</v>
      </c>
      <c r="N85" s="51">
        <f t="shared" si="2"/>
        <v>11709.751829597</v>
      </c>
      <c r="O85" s="10"/>
      <c r="P85" s="10"/>
    </row>
    <row r="86" spans="1:16" s="24" customFormat="1" ht="6" customHeight="1">
      <c r="A86" s="12"/>
      <c r="B86" s="115"/>
      <c r="C86" s="115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10"/>
      <c r="P86" s="10"/>
    </row>
    <row r="87" spans="1:14" s="10" customFormat="1" ht="12.75">
      <c r="A87" s="10" t="s">
        <v>30</v>
      </c>
      <c r="B87" s="11">
        <v>-13.411818305</v>
      </c>
      <c r="C87" s="11">
        <v>-13.411818305</v>
      </c>
      <c r="D87" s="11">
        <v>-13.411818305</v>
      </c>
      <c r="E87" s="11">
        <v>-13.453699305</v>
      </c>
      <c r="F87" s="96"/>
      <c r="G87" s="96"/>
      <c r="H87" s="96"/>
      <c r="I87" s="96"/>
      <c r="J87" s="96"/>
      <c r="K87" s="96"/>
      <c r="L87" s="96">
        <v>0</v>
      </c>
      <c r="M87" s="96">
        <v>0</v>
      </c>
      <c r="N87" s="96">
        <f t="shared" si="2"/>
        <v>-53.689154220000006</v>
      </c>
    </row>
    <row r="88" spans="1:16" s="32" customFormat="1" ht="12.75">
      <c r="A88" s="12" t="s">
        <v>31</v>
      </c>
      <c r="B88" s="57">
        <v>0</v>
      </c>
      <c r="C88" s="57">
        <v>0</v>
      </c>
      <c r="D88" s="57">
        <v>0</v>
      </c>
      <c r="E88" s="57">
        <v>0</v>
      </c>
      <c r="F88" s="51"/>
      <c r="G88" s="51"/>
      <c r="H88" s="51"/>
      <c r="I88" s="51"/>
      <c r="J88" s="51"/>
      <c r="K88" s="51"/>
      <c r="L88" s="51">
        <v>0</v>
      </c>
      <c r="M88" s="51">
        <v>0</v>
      </c>
      <c r="N88" s="51">
        <f t="shared" si="2"/>
        <v>0</v>
      </c>
      <c r="O88" s="10"/>
      <c r="P88" s="10"/>
    </row>
    <row r="89" spans="1:16" s="32" customFormat="1" ht="12.75">
      <c r="A89" s="12" t="s">
        <v>32</v>
      </c>
      <c r="B89" s="57">
        <v>13.411818305</v>
      </c>
      <c r="C89" s="57">
        <v>13.411818305</v>
      </c>
      <c r="D89" s="57">
        <v>13.411818305</v>
      </c>
      <c r="E89" s="57">
        <v>13.453699305</v>
      </c>
      <c r="F89" s="51"/>
      <c r="G89" s="51"/>
      <c r="H89" s="51"/>
      <c r="I89" s="51"/>
      <c r="J89" s="51"/>
      <c r="K89" s="51"/>
      <c r="L89" s="51">
        <v>0</v>
      </c>
      <c r="M89" s="51">
        <v>0</v>
      </c>
      <c r="N89" s="51">
        <f t="shared" si="2"/>
        <v>53.689154220000006</v>
      </c>
      <c r="O89" s="10"/>
      <c r="P89" s="10"/>
    </row>
    <row r="90" spans="2:16" s="32" customFormat="1" ht="6.75" customHeight="1">
      <c r="B90" s="57"/>
      <c r="C90" s="57"/>
      <c r="D90" s="57"/>
      <c r="E90" s="57"/>
      <c r="F90" s="112"/>
      <c r="G90" s="112"/>
      <c r="H90" s="112"/>
      <c r="I90" s="112"/>
      <c r="J90" s="112"/>
      <c r="K90" s="112"/>
      <c r="L90" s="112"/>
      <c r="M90" s="112"/>
      <c r="N90" s="112"/>
      <c r="O90" s="10"/>
      <c r="P90" s="10"/>
    </row>
    <row r="91" spans="1:16" s="32" customFormat="1" ht="12.75">
      <c r="A91" s="10" t="s">
        <v>33</v>
      </c>
      <c r="B91" s="59">
        <v>0</v>
      </c>
      <c r="C91" s="59">
        <v>0</v>
      </c>
      <c r="D91" s="59">
        <v>0</v>
      </c>
      <c r="E91" s="59">
        <v>0</v>
      </c>
      <c r="F91" s="96"/>
      <c r="G91" s="96"/>
      <c r="H91" s="96"/>
      <c r="I91" s="96"/>
      <c r="J91" s="96"/>
      <c r="K91" s="96"/>
      <c r="L91" s="96">
        <v>0</v>
      </c>
      <c r="M91" s="96">
        <v>0</v>
      </c>
      <c r="N91" s="96">
        <f t="shared" si="2"/>
        <v>0</v>
      </c>
      <c r="O91" s="10"/>
      <c r="P91" s="10"/>
    </row>
    <row r="92" spans="1:16" s="32" customFormat="1" ht="12.75">
      <c r="A92" s="12" t="s">
        <v>88</v>
      </c>
      <c r="B92" s="57">
        <v>0</v>
      </c>
      <c r="C92" s="57">
        <v>0</v>
      </c>
      <c r="D92" s="57">
        <v>0</v>
      </c>
      <c r="E92" s="57">
        <v>0</v>
      </c>
      <c r="F92" s="51"/>
      <c r="G92" s="51"/>
      <c r="H92" s="51"/>
      <c r="I92" s="51"/>
      <c r="J92" s="51"/>
      <c r="K92" s="51"/>
      <c r="L92" s="51">
        <v>0</v>
      </c>
      <c r="M92" s="51">
        <v>0</v>
      </c>
      <c r="N92" s="51">
        <f t="shared" si="2"/>
        <v>0</v>
      </c>
      <c r="O92" s="10"/>
      <c r="P92" s="10"/>
    </row>
    <row r="93" spans="2:16" s="32" customFormat="1" ht="7.5" customHeight="1" hidden="1">
      <c r="B93" s="57"/>
      <c r="C93" s="57"/>
      <c r="D93" s="57"/>
      <c r="E93" s="57"/>
      <c r="F93" s="112"/>
      <c r="G93" s="112"/>
      <c r="H93" s="112"/>
      <c r="I93" s="112"/>
      <c r="J93" s="112"/>
      <c r="K93" s="112"/>
      <c r="L93" s="112"/>
      <c r="M93" s="112"/>
      <c r="N93" s="112"/>
      <c r="O93" s="10"/>
      <c r="P93" s="10"/>
    </row>
    <row r="94" spans="1:16" s="32" customFormat="1" ht="12.75" hidden="1">
      <c r="A94" s="10" t="s">
        <v>34</v>
      </c>
      <c r="B94" s="59">
        <v>3316.8760146600002</v>
      </c>
      <c r="C94" s="59">
        <v>636.3912228560006</v>
      </c>
      <c r="D94" s="59">
        <v>-2887.0576008779994</v>
      </c>
      <c r="E94" s="59">
        <v>876.2182166759994</v>
      </c>
      <c r="F94" s="96">
        <v>-28.637249742167228</v>
      </c>
      <c r="G94" s="96">
        <v>-777.7512418040002</v>
      </c>
      <c r="H94" s="96">
        <v>-347.56316017299923</v>
      </c>
      <c r="I94" s="96">
        <v>-1008.9343154650013</v>
      </c>
      <c r="J94" s="96">
        <v>-346.8690571350004</v>
      </c>
      <c r="K94" s="96">
        <v>78.69736472700129</v>
      </c>
      <c r="L94" s="96">
        <v>0</v>
      </c>
      <c r="M94" s="96">
        <v>0</v>
      </c>
      <c r="N94" s="96">
        <f>+SUM(B94:M94)</f>
        <v>-488.6298062781659</v>
      </c>
      <c r="O94" s="10"/>
      <c r="P94" s="10"/>
    </row>
    <row r="95" spans="6:9" ht="14.25">
      <c r="F95" s="113"/>
      <c r="I95" s="53"/>
    </row>
    <row r="96" spans="1:9" ht="15">
      <c r="A96" s="4" t="s">
        <v>92</v>
      </c>
      <c r="F96" s="113"/>
      <c r="I96" s="53"/>
    </row>
    <row r="97" spans="1:6" ht="15">
      <c r="A97" s="38" t="s">
        <v>89</v>
      </c>
      <c r="F97" s="113"/>
    </row>
    <row r="98" ht="14.25">
      <c r="F98" s="113"/>
    </row>
    <row r="99" ht="14.25">
      <c r="F99" s="113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Usuario de Windows</cp:lastModifiedBy>
  <cp:lastPrinted>2019-08-09T11:44:16Z</cp:lastPrinted>
  <dcterms:created xsi:type="dcterms:W3CDTF">1998-08-06T20:23:21Z</dcterms:created>
  <dcterms:modified xsi:type="dcterms:W3CDTF">2020-05-04T13:20:46Z</dcterms:modified>
  <cp:category/>
  <cp:version/>
  <cp:contentType/>
  <cp:contentStatus/>
</cp:coreProperties>
</file>