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36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<sst xmlns="http://schemas.openxmlformats.org/spreadsheetml/2006/main" count="178" uniqueCount="91">
  <si>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</si>
  <si>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</si>
  <si>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</si>
  <si>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</si>
  <si>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</si>
  <si>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</si>
  <si>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</si>
  <si>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</si>
  <si>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</si>
  <si>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</si>
  <si>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</si>
  <si>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</si>
  <si>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</si>
  <si>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</si>
  <si>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</si>
  <si>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</si>
  <si>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</si>
  <si>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</si>
  <si>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</si>
  <si>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</si>
  <si>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</si>
  <si>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</si>
  <si>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</si>
  <si>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</si>
  <si>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</si>
  <si>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</si>
  <si>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</si>
  <si>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</si>
  <si>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</si>
  <si>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</si>
  <si>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</si>
  <si>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</si>
  <si>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</si>
  <si>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</si>
  <si>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</si>
  <si>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</si>
  <si>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Presupuesto
Ajustado
2015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</si>
  <si>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</si>
  <si>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</si>
  <si>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</si>
  <si>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</si>
  <si>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</si>
  <si>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</si>
  <si>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</si>
  <si>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</si>
  <si>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</si>
  <si>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</si>
  <si>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</si>
  <si>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</si>
  <si>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</si>
  <si>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</si>
  <si>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</si>
  <si>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</si>
  <si>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</si>
  <si>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</si>
  <si>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</si>
  <si>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</si>
  <si>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</si>
  <si>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</si>
  <si>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</si>
  <si>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</si>
  <si>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</si>
  <si>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</si>
  <si>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</si>
  <si>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</si>
  <si>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</si>
  <si>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</si>
  <si>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</si>
  <si>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</si>
  <si>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</si>
  <si>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</si>
  <si>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</si>
  <si>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</si>
  <si>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</si>
  <si>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</si>
  <si>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</si>
  <si>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</si>
  <si>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</si>
  <si>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</si>
  <si>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</si>
  <si>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</si>
  <si>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</si>
  <si>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</si>
  <si>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</si>
  <si>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</si>
  <si>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</si>
  <si>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r>
      <t xml:space="preserve">1 </t>
    </r>
    <r>
      <rPr>
        <sz val="10"/>
        <rFont val="Times New Roman"/>
        <family val="1"/>
      </rPr>
      <t>Ingresos Tributarios del mes de marzo serán distribuidos posteriormente.</t>
    </r>
  </si>
  <si>
    <t>Presupuesto
Ajustado
2016</t>
  </si>
  <si>
    <t>Ejecución
Abril
2015</t>
  </si>
  <si>
    <t>Ejecución
Abril
2016</t>
  </si>
  <si>
    <r>
      <t xml:space="preserve">1 </t>
    </r>
    <r>
      <rPr>
        <sz val="10"/>
        <rFont val="Times New Roman"/>
        <family val="1"/>
      </rPr>
      <t>Ingresos Tributarios del mes de marzo serán distribuidas posteriormente.</t>
    </r>
  </si>
</sst>
</file>

<file path=xl/styles.xml><?xml version="1.0" encoding="utf-8"?>
<styleSheet xmlns="http://schemas.openxmlformats.org/spreadsheetml/2006/main">
  <numFmts count="40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</numFmts>
  <fonts count="59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0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6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6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4" fontId="15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center"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15" fillId="0" borderId="1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 applyProtection="1">
      <alignment horizontal="center"/>
      <protection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9" fontId="1" fillId="0" borderId="0" xfId="56" applyFont="1" applyFill="1" applyAlignment="1">
      <alignment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0" fontId="57" fillId="0" borderId="0" xfId="0" applyNumberFormat="1" applyFont="1" applyAlignment="1" applyProtection="1">
      <alignment/>
      <protection/>
    </xf>
    <xf numFmtId="3" fontId="58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6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95" fontId="7" fillId="0" borderId="0" xfId="0" applyNumberFormat="1" applyFont="1" applyFill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18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6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1" fillId="0" borderId="0" xfId="54" applyNumberFormat="1" applyFont="1" applyFill="1" applyAlignment="1">
      <alignment/>
    </xf>
    <xf numFmtId="192" fontId="1" fillId="0" borderId="0" xfId="54" applyNumberFormat="1" applyFont="1" applyFill="1" applyAlignment="1">
      <alignment/>
    </xf>
    <xf numFmtId="3" fontId="7" fillId="0" borderId="0" xfId="0" applyNumberFormat="1" applyFont="1" applyAlignment="1" applyProtection="1">
      <alignment/>
      <protection/>
    </xf>
    <xf numFmtId="3" fontId="12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6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66675</xdr:rowOff>
    </xdr:from>
    <xdr:to>
      <xdr:col>8</xdr:col>
      <xdr:colOff>38100</xdr:colOff>
      <xdr:row>2</xdr:row>
      <xdr:rowOff>76200</xdr:rowOff>
    </xdr:to>
    <xdr:pic>
      <xdr:nvPicPr>
        <xdr:cNvPr id="1" name="20 Imagen" descr="MARCA GOBIERNO 800 x 2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66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1666875</xdr:colOff>
      <xdr:row>1</xdr:row>
      <xdr:rowOff>304800</xdr:rowOff>
    </xdr:to>
    <xdr:pic>
      <xdr:nvPicPr>
        <xdr:cNvPr id="2" name="8 Imagen" descr="mh nuev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543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9525</xdr:rowOff>
    </xdr:from>
    <xdr:to>
      <xdr:col>14</xdr:col>
      <xdr:colOff>9525</xdr:colOff>
      <xdr:row>2</xdr:row>
      <xdr:rowOff>57150</xdr:rowOff>
    </xdr:to>
    <xdr:pic>
      <xdr:nvPicPr>
        <xdr:cNvPr id="1" name="20 Imagen" descr="MARCA GOBIERNO 800 x 2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95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1152525</xdr:colOff>
      <xdr:row>2</xdr:row>
      <xdr:rowOff>57150</xdr:rowOff>
    </xdr:to>
    <xdr:pic>
      <xdr:nvPicPr>
        <xdr:cNvPr id="2" name="8 Imagen" descr="mh nuev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3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7" activeCellId="1" sqref="C37 F37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9.50390625" style="5" bestFit="1" customWidth="1"/>
    <col min="7" max="7" width="7.375" style="6" bestFit="1" customWidth="1"/>
    <col min="8" max="8" width="8.00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0" t="s">
        <v>4</v>
      </c>
      <c r="B2" s="100"/>
      <c r="C2" s="100"/>
      <c r="D2" s="100"/>
      <c r="E2" s="100"/>
      <c r="F2" s="100"/>
      <c r="G2" s="100"/>
      <c r="H2" s="100"/>
    </row>
    <row r="3" spans="1:8" ht="15.75">
      <c r="A3" s="103" t="s">
        <v>38</v>
      </c>
      <c r="B3" s="103"/>
      <c r="C3" s="103"/>
      <c r="D3" s="103"/>
      <c r="E3" s="103"/>
      <c r="F3" s="103"/>
      <c r="G3" s="103"/>
      <c r="H3" s="103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54" ht="18.75">
      <c r="A5" s="100" t="s">
        <v>5</v>
      </c>
      <c r="B5" s="100"/>
      <c r="C5" s="100"/>
      <c r="D5" s="100"/>
      <c r="E5" s="100"/>
      <c r="F5" s="100"/>
      <c r="G5" s="100"/>
      <c r="H5" s="10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ht="18.75">
      <c r="A6" s="100" t="s">
        <v>6</v>
      </c>
      <c r="B6" s="100"/>
      <c r="C6" s="100"/>
      <c r="D6" s="100"/>
      <c r="E6" s="100"/>
      <c r="F6" s="100"/>
      <c r="G6" s="100"/>
      <c r="H6" s="10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4" t="s">
        <v>1</v>
      </c>
      <c r="B9" s="101" t="s">
        <v>36</v>
      </c>
      <c r="C9" s="101" t="s">
        <v>88</v>
      </c>
      <c r="D9" s="101" t="s">
        <v>35</v>
      </c>
      <c r="E9" s="101" t="s">
        <v>87</v>
      </c>
      <c r="F9" s="101" t="s">
        <v>89</v>
      </c>
      <c r="G9" s="101" t="s">
        <v>35</v>
      </c>
      <c r="H9" s="101" t="s">
        <v>37</v>
      </c>
    </row>
    <row r="10" spans="1:8" s="11" customFormat="1" ht="23.25" customHeight="1" thickBot="1">
      <c r="A10" s="105"/>
      <c r="B10" s="102"/>
      <c r="C10" s="102"/>
      <c r="D10" s="102"/>
      <c r="E10" s="102"/>
      <c r="F10" s="102"/>
      <c r="G10" s="102"/>
      <c r="H10" s="102"/>
    </row>
    <row r="11" spans="1:8" s="14" customFormat="1" ht="12.75">
      <c r="A11" s="12" t="s">
        <v>7</v>
      </c>
      <c r="B11" s="13">
        <v>32425.840774596003</v>
      </c>
      <c r="C11" s="13">
        <v>7885.786481238</v>
      </c>
      <c r="D11" s="61">
        <f>_xlfn.IFERROR((C11/B11*100),0)</f>
        <v>24.319451070074066</v>
      </c>
      <c r="E11" s="13">
        <v>32802.040300819994</v>
      </c>
      <c r="F11" s="13">
        <v>8601.759129097</v>
      </c>
      <c r="G11" s="26">
        <f>_xlfn.IFERROR((F11/E11*100),0)</f>
        <v>26.22324419521541</v>
      </c>
      <c r="H11" s="42">
        <f>IF(C11&lt;&gt;0,F11/C11*100-100," ")</f>
        <v>9.079280165173813</v>
      </c>
    </row>
    <row r="12" spans="1:8" s="14" customFormat="1" ht="6.75" customHeight="1">
      <c r="A12" s="12"/>
      <c r="B12" s="13"/>
      <c r="C12" s="13"/>
      <c r="D12" s="61"/>
      <c r="E12" s="13"/>
      <c r="F12" s="13"/>
      <c r="G12" s="26"/>
      <c r="H12" s="42"/>
    </row>
    <row r="13" spans="1:12" s="14" customFormat="1" ht="14.25" outlineLevel="1">
      <c r="A13" s="14" t="s">
        <v>49</v>
      </c>
      <c r="B13" s="15">
        <v>19583.146937402</v>
      </c>
      <c r="C13" s="15">
        <v>5725.205346520001</v>
      </c>
      <c r="D13" s="62">
        <f>_xlfn.IFERROR((C13/B13*100),0)</f>
        <v>29.23536939604629</v>
      </c>
      <c r="E13" s="15">
        <v>20680.146413992</v>
      </c>
      <c r="F13" s="15">
        <v>5929.688233527999</v>
      </c>
      <c r="G13" s="27">
        <f>_xlfn.IFERROR((F13/E13*100),0)</f>
        <v>28.67333777441743</v>
      </c>
      <c r="H13" s="43">
        <f>IF(C13&lt;&gt;0,F13/C13*100-100," ")</f>
        <v>3.5716253764118875</v>
      </c>
      <c r="L13" s="97"/>
    </row>
    <row r="14" spans="1:8" s="30" customFormat="1" ht="6" customHeight="1">
      <c r="A14" s="16"/>
      <c r="B14" s="17"/>
      <c r="C14" s="17"/>
      <c r="D14" s="63"/>
      <c r="E14" s="17"/>
      <c r="F14" s="17"/>
      <c r="G14" s="28"/>
      <c r="H14" s="44"/>
    </row>
    <row r="15" spans="1:8" s="18" customFormat="1" ht="12.75" outlineLevel="2">
      <c r="A15" s="14" t="s">
        <v>8</v>
      </c>
      <c r="B15" s="15">
        <v>2870.255837656</v>
      </c>
      <c r="C15" s="15">
        <v>584.537545033</v>
      </c>
      <c r="D15" s="62">
        <f>_xlfn.IFERROR((C15/B15*100),0)</f>
        <v>20.3653464393043</v>
      </c>
      <c r="E15" s="15">
        <v>2648.996607422</v>
      </c>
      <c r="F15" s="15">
        <v>856.6588083070001</v>
      </c>
      <c r="G15" s="27">
        <f>_xlfn.IFERROR((F15/E15*100),0)</f>
        <v>32.33899227755898</v>
      </c>
      <c r="H15" s="43">
        <f>IF(C15&lt;&gt;0,F15/C15*100-100," ")</f>
        <v>46.55325660195831</v>
      </c>
    </row>
    <row r="16" spans="1:8" s="30" customFormat="1" ht="8.25" customHeight="1">
      <c r="A16" s="16"/>
      <c r="B16" s="17"/>
      <c r="C16" s="17"/>
      <c r="D16" s="63"/>
      <c r="E16" s="17"/>
      <c r="F16" s="17"/>
      <c r="G16" s="28"/>
      <c r="H16" s="44"/>
    </row>
    <row r="17" spans="1:8" s="18" customFormat="1" ht="12.75" outlineLevel="2">
      <c r="A17" s="14" t="s">
        <v>2</v>
      </c>
      <c r="B17" s="15">
        <v>1616.530384065</v>
      </c>
      <c r="C17" s="15">
        <v>287.873657611</v>
      </c>
      <c r="D17" s="62">
        <f aca="true" t="shared" si="0" ref="D17:D34">_xlfn.IFERROR((C17/B17*100),0)</f>
        <v>17.808119194586368</v>
      </c>
      <c r="E17" s="15">
        <v>1653.1658643679998</v>
      </c>
      <c r="F17" s="15">
        <v>231.983777796</v>
      </c>
      <c r="G17" s="27">
        <f aca="true" t="shared" si="1" ref="G17:G34">_xlfn.IFERROR((F17/E17*100),0)</f>
        <v>14.032698278867903</v>
      </c>
      <c r="H17" s="43">
        <f aca="true" t="shared" si="2" ref="H17:H34">IF(C17&lt;&gt;0,F17/C17*100-100," ")</f>
        <v>-19.414725292622393</v>
      </c>
    </row>
    <row r="18" spans="1:8" s="30" customFormat="1" ht="12.75" hidden="1">
      <c r="A18" s="16" t="s">
        <v>9</v>
      </c>
      <c r="B18" s="17">
        <v>658.119693428</v>
      </c>
      <c r="C18" s="17">
        <v>42.418999419</v>
      </c>
      <c r="D18" s="63">
        <f t="shared" si="0"/>
        <v>6.445483981500205</v>
      </c>
      <c r="E18" s="17">
        <v>648.592564224</v>
      </c>
      <c r="F18" s="17">
        <v>8.242922157999999</v>
      </c>
      <c r="G18" s="28">
        <f t="shared" si="1"/>
        <v>1.2708937185954536</v>
      </c>
      <c r="H18" s="44">
        <f t="shared" si="2"/>
        <v>-80.56785338904555</v>
      </c>
    </row>
    <row r="19" spans="1:8" s="30" customFormat="1" ht="12.75" hidden="1">
      <c r="A19" s="16" t="s">
        <v>50</v>
      </c>
      <c r="B19" s="17">
        <v>41.637904722</v>
      </c>
      <c r="C19" s="17">
        <v>0.30094124</v>
      </c>
      <c r="D19" s="63">
        <f t="shared" si="0"/>
        <v>0.7227578861358824</v>
      </c>
      <c r="E19" s="17">
        <v>29.053627264</v>
      </c>
      <c r="F19" s="17">
        <v>6.255516805999999</v>
      </c>
      <c r="G19" s="28">
        <f t="shared" si="1"/>
        <v>21.53093226246189</v>
      </c>
      <c r="H19" s="44">
        <f t="shared" si="2"/>
        <v>1978.65057178604</v>
      </c>
    </row>
    <row r="20" spans="1:8" s="30" customFormat="1" ht="12.75" hidden="1">
      <c r="A20" s="16" t="s">
        <v>51</v>
      </c>
      <c r="B20" s="17">
        <v>616.481788706</v>
      </c>
      <c r="C20" s="17">
        <v>42.118058179</v>
      </c>
      <c r="D20" s="63">
        <f t="shared" si="0"/>
        <v>6.832003629402602</v>
      </c>
      <c r="E20" s="17">
        <v>619.53893696</v>
      </c>
      <c r="F20" s="17">
        <v>1.987405352</v>
      </c>
      <c r="G20" s="28">
        <f t="shared" si="1"/>
        <v>0.3207878041938654</v>
      </c>
      <c r="H20" s="44">
        <f t="shared" si="2"/>
        <v>-95.28134620177974</v>
      </c>
    </row>
    <row r="21" spans="1:8" s="30" customFormat="1" ht="12.75" hidden="1">
      <c r="A21" s="16" t="s">
        <v>10</v>
      </c>
      <c r="B21" s="17">
        <v>13.404169561</v>
      </c>
      <c r="C21" s="17">
        <v>24.782352484999997</v>
      </c>
      <c r="D21" s="63">
        <f t="shared" si="0"/>
        <v>184.88539981697414</v>
      </c>
      <c r="E21" s="17">
        <v>10.100848</v>
      </c>
      <c r="F21" s="17">
        <v>6.646326125</v>
      </c>
      <c r="G21" s="28">
        <f t="shared" si="1"/>
        <v>65.79968459083831</v>
      </c>
      <c r="H21" s="44">
        <f t="shared" si="2"/>
        <v>-73.18121381324546</v>
      </c>
    </row>
    <row r="22" spans="1:8" s="30" customFormat="1" ht="12.75" hidden="1">
      <c r="A22" s="16" t="s">
        <v>50</v>
      </c>
      <c r="B22" s="17">
        <v>1.645322</v>
      </c>
      <c r="C22" s="17">
        <v>4.541016116999999</v>
      </c>
      <c r="D22" s="63">
        <f t="shared" si="0"/>
        <v>275.99558730753</v>
      </c>
      <c r="E22" s="17">
        <v>2.653638</v>
      </c>
      <c r="F22" s="17">
        <v>0</v>
      </c>
      <c r="G22" s="28">
        <f t="shared" si="1"/>
        <v>0</v>
      </c>
      <c r="H22" s="44">
        <f t="shared" si="2"/>
        <v>-100</v>
      </c>
    </row>
    <row r="23" spans="1:8" s="30" customFormat="1" ht="12.75" hidden="1">
      <c r="A23" s="16" t="s">
        <v>51</v>
      </c>
      <c r="B23" s="17">
        <v>11.758847561</v>
      </c>
      <c r="C23" s="17">
        <v>20.241336368</v>
      </c>
      <c r="D23" s="63">
        <f t="shared" si="0"/>
        <v>172.13707604419892</v>
      </c>
      <c r="E23" s="17">
        <v>7.44721</v>
      </c>
      <c r="F23" s="17">
        <v>6.646326125</v>
      </c>
      <c r="G23" s="28">
        <f t="shared" si="1"/>
        <v>89.24585348069948</v>
      </c>
      <c r="H23" s="44">
        <f t="shared" si="2"/>
        <v>-67.16458832477419</v>
      </c>
    </row>
    <row r="24" spans="1:8" s="30" customFormat="1" ht="12.75" hidden="1">
      <c r="A24" s="16" t="s">
        <v>11</v>
      </c>
      <c r="B24" s="17">
        <v>945.006521076</v>
      </c>
      <c r="C24" s="17">
        <v>220.67230570700002</v>
      </c>
      <c r="D24" s="63">
        <f t="shared" si="0"/>
        <v>23.351405602549587</v>
      </c>
      <c r="E24" s="17">
        <v>994.4724521439999</v>
      </c>
      <c r="F24" s="17">
        <v>217.094529513</v>
      </c>
      <c r="G24" s="28">
        <f t="shared" si="1"/>
        <v>21.83011998421497</v>
      </c>
      <c r="H24" s="44">
        <f t="shared" si="2"/>
        <v>-1.62130729659863</v>
      </c>
    </row>
    <row r="25" spans="1:8" s="30" customFormat="1" ht="12.75" hidden="1">
      <c r="A25" s="16" t="s">
        <v>50</v>
      </c>
      <c r="B25" s="17">
        <v>945.006521076</v>
      </c>
      <c r="C25" s="17">
        <v>220.67230570700002</v>
      </c>
      <c r="D25" s="63">
        <f t="shared" si="0"/>
        <v>23.351405602549587</v>
      </c>
      <c r="E25" s="17">
        <v>994.4724521439999</v>
      </c>
      <c r="F25" s="17">
        <v>217.094529513</v>
      </c>
      <c r="G25" s="28">
        <f t="shared" si="1"/>
        <v>21.83011998421497</v>
      </c>
      <c r="H25" s="44">
        <f t="shared" si="2"/>
        <v>-1.62130729659863</v>
      </c>
    </row>
    <row r="26" spans="1:8" s="30" customFormat="1" ht="12.75" hidden="1">
      <c r="A26" s="16" t="s">
        <v>51</v>
      </c>
      <c r="B26" s="17">
        <v>0</v>
      </c>
      <c r="C26" s="17">
        <v>0</v>
      </c>
      <c r="D26" s="63">
        <f t="shared" si="0"/>
        <v>0</v>
      </c>
      <c r="E26" s="17">
        <v>0</v>
      </c>
      <c r="F26" s="17">
        <v>0</v>
      </c>
      <c r="G26" s="28">
        <f t="shared" si="1"/>
        <v>0</v>
      </c>
      <c r="H26" s="44" t="str">
        <f t="shared" si="2"/>
        <v> </v>
      </c>
    </row>
    <row r="27" spans="1:8" s="18" customFormat="1" ht="12.75" outlineLevel="2">
      <c r="A27" s="14" t="s">
        <v>12</v>
      </c>
      <c r="B27" s="15">
        <v>8355.907615473</v>
      </c>
      <c r="C27" s="15">
        <v>1288.1699320740001</v>
      </c>
      <c r="D27" s="62">
        <f t="shared" si="0"/>
        <v>15.416277816291787</v>
      </c>
      <c r="E27" s="15">
        <v>7819.746247038001</v>
      </c>
      <c r="F27" s="15">
        <v>1583.4283094659997</v>
      </c>
      <c r="G27" s="27">
        <f t="shared" si="1"/>
        <v>20.249100922754085</v>
      </c>
      <c r="H27" s="43">
        <f t="shared" si="2"/>
        <v>22.920763017393426</v>
      </c>
    </row>
    <row r="28" spans="1:8" s="30" customFormat="1" ht="12.75">
      <c r="A28" s="16" t="s">
        <v>13</v>
      </c>
      <c r="B28" s="17">
        <v>2231.0293688609995</v>
      </c>
      <c r="C28" s="17">
        <v>694.27205208</v>
      </c>
      <c r="D28" s="63">
        <f t="shared" si="0"/>
        <v>31.118911376520543</v>
      </c>
      <c r="E28" s="17">
        <v>2406.8711050740003</v>
      </c>
      <c r="F28" s="17">
        <v>824.6523856759999</v>
      </c>
      <c r="G28" s="28">
        <f t="shared" si="1"/>
        <v>34.26242410478585</v>
      </c>
      <c r="H28" s="44">
        <f t="shared" si="2"/>
        <v>18.779429937498975</v>
      </c>
    </row>
    <row r="29" spans="1:8" s="30" customFormat="1" ht="14.25" customHeight="1">
      <c r="A29" s="16" t="s">
        <v>41</v>
      </c>
      <c r="B29" s="17">
        <v>1561.657640719</v>
      </c>
      <c r="C29" s="17">
        <v>415.48863809799997</v>
      </c>
      <c r="D29" s="63">
        <f t="shared" si="0"/>
        <v>26.60561619041582</v>
      </c>
      <c r="E29" s="17">
        <v>1696.036750671</v>
      </c>
      <c r="F29" s="17">
        <v>560.4195323619999</v>
      </c>
      <c r="G29" s="28">
        <f t="shared" si="1"/>
        <v>33.042888495209915</v>
      </c>
      <c r="H29" s="44">
        <f t="shared" si="2"/>
        <v>34.88203550582185</v>
      </c>
    </row>
    <row r="30" spans="1:8" s="30" customFormat="1" ht="14.25" customHeight="1">
      <c r="A30" s="51" t="s">
        <v>39</v>
      </c>
      <c r="B30" s="17">
        <v>669.3717281419996</v>
      </c>
      <c r="C30" s="17">
        <v>278.783413982</v>
      </c>
      <c r="D30" s="63">
        <f t="shared" si="0"/>
        <v>41.648519389342844</v>
      </c>
      <c r="E30" s="17">
        <v>710.8343544030001</v>
      </c>
      <c r="F30" s="17">
        <v>264.23285331399995</v>
      </c>
      <c r="G30" s="28">
        <f t="shared" si="1"/>
        <v>37.17221201779394</v>
      </c>
      <c r="H30" s="44">
        <f t="shared" si="2"/>
        <v>-5.2193064358339285</v>
      </c>
    </row>
    <row r="31" spans="1:8" s="30" customFormat="1" ht="12.75">
      <c r="A31" s="16" t="s">
        <v>14</v>
      </c>
      <c r="B31" s="17">
        <v>1961.4631753939998</v>
      </c>
      <c r="C31" s="17">
        <v>516.145615571</v>
      </c>
      <c r="D31" s="63">
        <f t="shared" si="0"/>
        <v>26.314315866129974</v>
      </c>
      <c r="E31" s="17">
        <v>2087.71865968</v>
      </c>
      <c r="F31" s="17">
        <v>371.68041777699995</v>
      </c>
      <c r="G31" s="28">
        <f t="shared" si="1"/>
        <v>17.803185120449616</v>
      </c>
      <c r="H31" s="44">
        <f t="shared" si="2"/>
        <v>-27.989232773813555</v>
      </c>
    </row>
    <row r="32" spans="1:8" s="30" customFormat="1" ht="14.25" customHeight="1">
      <c r="A32" s="16" t="s">
        <v>42</v>
      </c>
      <c r="B32" s="17">
        <v>629.2463639279999</v>
      </c>
      <c r="C32" s="17">
        <v>150.50767422200002</v>
      </c>
      <c r="D32" s="63">
        <f t="shared" si="0"/>
        <v>23.918719733630674</v>
      </c>
      <c r="E32" s="17">
        <v>617.9748229310001</v>
      </c>
      <c r="F32" s="17">
        <v>34.85986568999999</v>
      </c>
      <c r="G32" s="28">
        <f t="shared" si="1"/>
        <v>5.640984777448169</v>
      </c>
      <c r="H32" s="44">
        <f t="shared" si="2"/>
        <v>-76.83847958571108</v>
      </c>
    </row>
    <row r="33" spans="1:8" s="30" customFormat="1" ht="14.25" customHeight="1">
      <c r="A33" s="51" t="s">
        <v>40</v>
      </c>
      <c r="B33" s="17">
        <v>1332.216811466</v>
      </c>
      <c r="C33" s="17">
        <v>365.637941349</v>
      </c>
      <c r="D33" s="63">
        <f t="shared" si="0"/>
        <v>27.44582850194212</v>
      </c>
      <c r="E33" s="17">
        <v>1469.743836749</v>
      </c>
      <c r="F33" s="17">
        <v>336.82055208700007</v>
      </c>
      <c r="G33" s="28">
        <f t="shared" si="1"/>
        <v>22.916956252188157</v>
      </c>
      <c r="H33" s="44">
        <f t="shared" si="2"/>
        <v>-7.881400151111194</v>
      </c>
    </row>
    <row r="34" spans="1:8" s="30" customFormat="1" ht="12.75">
      <c r="A34" s="16" t="s">
        <v>12</v>
      </c>
      <c r="B34" s="17">
        <v>4163.415071218</v>
      </c>
      <c r="C34" s="17">
        <v>77.75226442300001</v>
      </c>
      <c r="D34" s="63">
        <f t="shared" si="0"/>
        <v>1.867511720378476</v>
      </c>
      <c r="E34" s="17">
        <v>3325.156482284</v>
      </c>
      <c r="F34" s="17">
        <v>387.095506013</v>
      </c>
      <c r="G34" s="28">
        <f t="shared" si="1"/>
        <v>11.641422233070664</v>
      </c>
      <c r="H34" s="44">
        <f t="shared" si="2"/>
        <v>397.8575336495186</v>
      </c>
    </row>
    <row r="35" spans="1:8" s="30" customFormat="1" ht="8.25" customHeight="1">
      <c r="A35" s="16"/>
      <c r="B35" s="17"/>
      <c r="C35" s="17"/>
      <c r="D35" s="63"/>
      <c r="E35" s="17"/>
      <c r="F35" s="17"/>
      <c r="G35" s="28"/>
      <c r="H35" s="44"/>
    </row>
    <row r="36" spans="1:11" s="14" customFormat="1" ht="12.75">
      <c r="A36" s="31" t="s">
        <v>0</v>
      </c>
      <c r="B36" s="32">
        <v>29937.239678508995</v>
      </c>
      <c r="C36" s="32">
        <v>7479.400020465</v>
      </c>
      <c r="D36" s="64">
        <f aca="true" t="shared" si="3" ref="D36:D68">_xlfn.IFERROR((C36/B36*100),0)</f>
        <v>24.98359935914274</v>
      </c>
      <c r="E36" s="32">
        <v>27155.646147182004</v>
      </c>
      <c r="F36" s="32">
        <v>8129.84872231</v>
      </c>
      <c r="G36" s="33">
        <f aca="true" t="shared" si="4" ref="G36:G68">_xlfn.IFERROR((F36/E36*100),0)</f>
        <v>29.93796825251993</v>
      </c>
      <c r="H36" s="45">
        <f aca="true" t="shared" si="5" ref="H36:H68">IF(C36&lt;&gt;0,F36/C36*100-100," ")</f>
        <v>8.696535819253597</v>
      </c>
      <c r="I36" s="98"/>
      <c r="K36" s="53"/>
    </row>
    <row r="37" spans="1:9" s="30" customFormat="1" ht="12.75">
      <c r="A37" s="19" t="s">
        <v>15</v>
      </c>
      <c r="B37" s="20">
        <v>13499.505241472998</v>
      </c>
      <c r="C37" s="20">
        <v>3983.1080104380003</v>
      </c>
      <c r="D37" s="65">
        <f t="shared" si="3"/>
        <v>29.50558512471368</v>
      </c>
      <c r="E37" s="20">
        <v>13811.351513622003</v>
      </c>
      <c r="F37" s="20">
        <v>4002.332826783</v>
      </c>
      <c r="G37" s="29">
        <f t="shared" si="4"/>
        <v>28.978574782022875</v>
      </c>
      <c r="H37" s="46">
        <f t="shared" si="5"/>
        <v>0.4826586749498034</v>
      </c>
      <c r="I37" s="73"/>
    </row>
    <row r="38" spans="1:9" s="30" customFormat="1" ht="12.75">
      <c r="A38" s="16" t="s">
        <v>16</v>
      </c>
      <c r="B38" s="17">
        <v>3374.032010634</v>
      </c>
      <c r="C38" s="17">
        <v>682.386433644</v>
      </c>
      <c r="D38" s="63">
        <f t="shared" si="3"/>
        <v>20.22465796095917</v>
      </c>
      <c r="E38" s="17">
        <v>873.327878773</v>
      </c>
      <c r="F38" s="17">
        <v>801.4384543890001</v>
      </c>
      <c r="G38" s="28">
        <f t="shared" si="4"/>
        <v>91.76833510857315</v>
      </c>
      <c r="H38" s="44">
        <f t="shared" si="5"/>
        <v>17.446422565767094</v>
      </c>
      <c r="I38" s="73"/>
    </row>
    <row r="39" spans="1:9" s="30" customFormat="1" ht="12.75">
      <c r="A39" s="52" t="s">
        <v>43</v>
      </c>
      <c r="B39" s="17">
        <v>1495.3081313950001</v>
      </c>
      <c r="C39" s="17">
        <v>265.42062555300004</v>
      </c>
      <c r="D39" s="63">
        <f t="shared" si="3"/>
        <v>17.750229533319285</v>
      </c>
      <c r="E39" s="17">
        <v>1507.4203099390002</v>
      </c>
      <c r="F39" s="17">
        <v>399.64493088200004</v>
      </c>
      <c r="G39" s="28">
        <f t="shared" si="4"/>
        <v>26.5118446558659</v>
      </c>
      <c r="H39" s="44">
        <f t="shared" si="5"/>
        <v>50.57041254776098</v>
      </c>
      <c r="I39" s="73"/>
    </row>
    <row r="40" spans="1:9" s="30" customFormat="1" ht="12.75">
      <c r="A40" s="52" t="s">
        <v>44</v>
      </c>
      <c r="B40" s="17">
        <v>1793.3354693219999</v>
      </c>
      <c r="C40" s="17">
        <v>347.867321137</v>
      </c>
      <c r="D40" s="63">
        <f t="shared" si="3"/>
        <v>19.3977829072057</v>
      </c>
      <c r="E40" s="17">
        <v>-715.870828815</v>
      </c>
      <c r="F40" s="17">
        <v>327.88237416400005</v>
      </c>
      <c r="G40" s="28">
        <f t="shared" si="4"/>
        <v>-45.80189064370069</v>
      </c>
      <c r="H40" s="44">
        <f t="shared" si="5"/>
        <v>-5.744991195976496</v>
      </c>
      <c r="I40" s="73"/>
    </row>
    <row r="41" spans="1:9" s="30" customFormat="1" ht="12.75">
      <c r="A41" s="52" t="s">
        <v>45</v>
      </c>
      <c r="B41" s="17">
        <v>16.080781492</v>
      </c>
      <c r="C41" s="17">
        <v>2.677348184</v>
      </c>
      <c r="D41" s="63">
        <f t="shared" si="3"/>
        <v>16.649366110297247</v>
      </c>
      <c r="E41" s="17">
        <v>11.059708500000001</v>
      </c>
      <c r="F41" s="17">
        <v>7.334965898</v>
      </c>
      <c r="G41" s="28">
        <f t="shared" si="4"/>
        <v>66.32151198198397</v>
      </c>
      <c r="H41" s="44">
        <f t="shared" si="5"/>
        <v>173.96384010993467</v>
      </c>
      <c r="I41" s="73"/>
    </row>
    <row r="42" spans="1:9" s="30" customFormat="1" ht="12.75">
      <c r="A42" s="52" t="s">
        <v>46</v>
      </c>
      <c r="B42" s="17">
        <v>69.30762842500023</v>
      </c>
      <c r="C42" s="17">
        <v>66.42113877000007</v>
      </c>
      <c r="D42" s="63">
        <f t="shared" si="3"/>
        <v>95.83524971118624</v>
      </c>
      <c r="E42" s="17">
        <v>70.71868914899999</v>
      </c>
      <c r="F42" s="17">
        <v>66.57618344499997</v>
      </c>
      <c r="G42" s="28">
        <f t="shared" si="4"/>
        <v>94.1422758907875</v>
      </c>
      <c r="H42" s="44">
        <f t="shared" si="5"/>
        <v>0.23342670401478927</v>
      </c>
      <c r="I42" s="73"/>
    </row>
    <row r="43" spans="1:9" s="30" customFormat="1" ht="12.75">
      <c r="A43" s="16" t="s">
        <v>17</v>
      </c>
      <c r="B43" s="17">
        <v>1097.306058362</v>
      </c>
      <c r="C43" s="17">
        <v>336.393042874</v>
      </c>
      <c r="D43" s="63">
        <f t="shared" si="3"/>
        <v>30.656264066941326</v>
      </c>
      <c r="E43" s="17">
        <v>1390.8958410710002</v>
      </c>
      <c r="F43" s="17">
        <v>459.167081103</v>
      </c>
      <c r="G43" s="28">
        <f>_xlfn.IFERROR((F43/E43*100),0)</f>
        <v>33.01232684321192</v>
      </c>
      <c r="H43" s="44">
        <f t="shared" si="5"/>
        <v>36.4971989848751</v>
      </c>
      <c r="I43" s="73"/>
    </row>
    <row r="44" spans="1:9" s="30" customFormat="1" ht="12.75">
      <c r="A44" s="52" t="s">
        <v>47</v>
      </c>
      <c r="B44" s="17">
        <v>776.0057136500001</v>
      </c>
      <c r="C44" s="17">
        <v>249.549483432</v>
      </c>
      <c r="D44" s="63">
        <f t="shared" si="3"/>
        <v>32.15820180733278</v>
      </c>
      <c r="E44" s="17">
        <v>741.69</v>
      </c>
      <c r="F44" s="17">
        <v>355.194078584</v>
      </c>
      <c r="G44" s="28">
        <f t="shared" si="4"/>
        <v>47.889829791961596</v>
      </c>
      <c r="H44" s="44">
        <f t="shared" si="5"/>
        <v>42.33412696315489</v>
      </c>
      <c r="I44" s="73"/>
    </row>
    <row r="45" spans="1:9" s="30" customFormat="1" ht="12.75">
      <c r="A45" s="52" t="s">
        <v>48</v>
      </c>
      <c r="B45" s="17">
        <v>321.30034471199997</v>
      </c>
      <c r="C45" s="17">
        <v>86.843559442</v>
      </c>
      <c r="D45" s="63">
        <f t="shared" si="3"/>
        <v>27.028778795691267</v>
      </c>
      <c r="E45" s="17">
        <v>649.205841071</v>
      </c>
      <c r="F45" s="17">
        <v>103.973002519</v>
      </c>
      <c r="G45" s="28">
        <f t="shared" si="4"/>
        <v>16.01541390130978</v>
      </c>
      <c r="H45" s="44">
        <f t="shared" si="5"/>
        <v>19.724482951945575</v>
      </c>
      <c r="I45" s="73"/>
    </row>
    <row r="46" spans="1:9" s="30" customFormat="1" ht="12.75" hidden="1">
      <c r="A46" s="16" t="s">
        <v>3</v>
      </c>
      <c r="B46" s="17">
        <v>45.112523415000005</v>
      </c>
      <c r="C46" s="17">
        <v>0</v>
      </c>
      <c r="D46" s="63">
        <f t="shared" si="3"/>
        <v>0</v>
      </c>
      <c r="E46" s="17">
        <v>0</v>
      </c>
      <c r="F46" s="17">
        <v>0</v>
      </c>
      <c r="G46" s="28">
        <f t="shared" si="4"/>
        <v>0</v>
      </c>
      <c r="H46" s="44" t="str">
        <f t="shared" si="5"/>
        <v> </v>
      </c>
      <c r="I46" s="73"/>
    </row>
    <row r="47" spans="1:9" s="30" customFormat="1" ht="12.75">
      <c r="A47" s="16" t="s">
        <v>2</v>
      </c>
      <c r="B47" s="17">
        <v>5456.1883003269995</v>
      </c>
      <c r="C47" s="17">
        <v>1157.091023296</v>
      </c>
      <c r="D47" s="63">
        <f t="shared" si="3"/>
        <v>21.20694814045647</v>
      </c>
      <c r="E47" s="17">
        <v>4875.177247254</v>
      </c>
      <c r="F47" s="17">
        <v>1536.8291885590002</v>
      </c>
      <c r="G47" s="28">
        <f t="shared" si="4"/>
        <v>31.523555157397347</v>
      </c>
      <c r="H47" s="44">
        <f t="shared" si="5"/>
        <v>32.81834856702176</v>
      </c>
      <c r="I47" s="73"/>
    </row>
    <row r="48" spans="1:9" s="30" customFormat="1" ht="12.75" hidden="1">
      <c r="A48" s="16" t="s">
        <v>52</v>
      </c>
      <c r="B48" s="17">
        <v>0</v>
      </c>
      <c r="C48" s="17">
        <v>0</v>
      </c>
      <c r="D48" s="63">
        <f t="shared" si="3"/>
        <v>0</v>
      </c>
      <c r="E48" s="17">
        <v>0</v>
      </c>
      <c r="F48" s="17">
        <v>0</v>
      </c>
      <c r="G48" s="28">
        <f t="shared" si="4"/>
        <v>0</v>
      </c>
      <c r="H48" s="44" t="str">
        <f t="shared" si="5"/>
        <v> </v>
      </c>
      <c r="I48" s="73"/>
    </row>
    <row r="49" spans="1:9" s="30" customFormat="1" ht="12.75" hidden="1">
      <c r="A49" s="16" t="s">
        <v>53</v>
      </c>
      <c r="B49" s="17">
        <v>0</v>
      </c>
      <c r="C49" s="17">
        <v>0</v>
      </c>
      <c r="D49" s="63">
        <f t="shared" si="3"/>
        <v>0</v>
      </c>
      <c r="E49" s="17">
        <v>0</v>
      </c>
      <c r="F49" s="17">
        <v>0</v>
      </c>
      <c r="G49" s="28">
        <f t="shared" si="4"/>
        <v>0</v>
      </c>
      <c r="H49" s="44" t="str">
        <f t="shared" si="5"/>
        <v> </v>
      </c>
      <c r="I49" s="73"/>
    </row>
    <row r="50" spans="1:9" s="30" customFormat="1" ht="12.75" hidden="1">
      <c r="A50" s="16" t="s">
        <v>54</v>
      </c>
      <c r="B50" s="17">
        <v>0</v>
      </c>
      <c r="C50" s="17">
        <v>0</v>
      </c>
      <c r="D50" s="63">
        <f t="shared" si="3"/>
        <v>0</v>
      </c>
      <c r="E50" s="17">
        <v>0</v>
      </c>
      <c r="F50" s="17">
        <v>0</v>
      </c>
      <c r="G50" s="28">
        <f t="shared" si="4"/>
        <v>0</v>
      </c>
      <c r="H50" s="44" t="str">
        <f t="shared" si="5"/>
        <v> </v>
      </c>
      <c r="I50" s="73"/>
    </row>
    <row r="51" spans="1:9" s="30" customFormat="1" ht="12.75">
      <c r="A51" s="16" t="s">
        <v>65</v>
      </c>
      <c r="B51" s="17">
        <v>58.504212312</v>
      </c>
      <c r="C51" s="17">
        <v>12.934098697</v>
      </c>
      <c r="D51" s="63">
        <f t="shared" si="3"/>
        <v>22.10797852985885</v>
      </c>
      <c r="E51" s="17">
        <v>46.847555650000004</v>
      </c>
      <c r="F51" s="17">
        <v>13.868776207</v>
      </c>
      <c r="G51" s="28">
        <f t="shared" si="4"/>
        <v>29.604055141348656</v>
      </c>
      <c r="H51" s="44">
        <f t="shared" si="5"/>
        <v>7.226460319316999</v>
      </c>
      <c r="I51" s="73"/>
    </row>
    <row r="52" spans="1:9" s="30" customFormat="1" ht="12.75" hidden="1">
      <c r="A52" s="16" t="s">
        <v>53</v>
      </c>
      <c r="B52" s="17">
        <v>49.47955706</v>
      </c>
      <c r="C52" s="17">
        <v>12.261534424</v>
      </c>
      <c r="D52" s="63">
        <f t="shared" si="3"/>
        <v>24.781010891288688</v>
      </c>
      <c r="E52" s="17">
        <v>42.711333277</v>
      </c>
      <c r="F52" s="17">
        <v>13.868776207</v>
      </c>
      <c r="G52" s="28">
        <f t="shared" si="4"/>
        <v>32.470951250937226</v>
      </c>
      <c r="H52" s="44">
        <f t="shared" si="5"/>
        <v>13.107998782387952</v>
      </c>
      <c r="I52" s="73"/>
    </row>
    <row r="53" spans="1:9" s="30" customFormat="1" ht="12.75" hidden="1">
      <c r="A53" s="16" t="s">
        <v>54</v>
      </c>
      <c r="B53" s="17">
        <v>9.024655252</v>
      </c>
      <c r="C53" s="17">
        <v>0.672564273</v>
      </c>
      <c r="D53" s="63">
        <f t="shared" si="3"/>
        <v>7.4525203924099985</v>
      </c>
      <c r="E53" s="17">
        <v>4.136222373</v>
      </c>
      <c r="F53" s="17">
        <v>0</v>
      </c>
      <c r="G53" s="28">
        <f t="shared" si="4"/>
        <v>0</v>
      </c>
      <c r="H53" s="44">
        <f t="shared" si="5"/>
        <v>-100</v>
      </c>
      <c r="I53" s="73"/>
    </row>
    <row r="54" spans="1:9" s="30" customFormat="1" ht="12.75">
      <c r="A54" s="16" t="s">
        <v>66</v>
      </c>
      <c r="B54" s="17">
        <v>5397.684088014999</v>
      </c>
      <c r="C54" s="17">
        <v>1144.156924599</v>
      </c>
      <c r="D54" s="63">
        <f t="shared" si="3"/>
        <v>21.197182086656056</v>
      </c>
      <c r="E54" s="17">
        <v>4828.329691604</v>
      </c>
      <c r="F54" s="17">
        <v>1522.960412352</v>
      </c>
      <c r="G54" s="28">
        <f t="shared" si="4"/>
        <v>31.54217937934689</v>
      </c>
      <c r="H54" s="44">
        <f t="shared" si="5"/>
        <v>33.107651547514934</v>
      </c>
      <c r="I54" s="73"/>
    </row>
    <row r="55" spans="1:9" s="30" customFormat="1" ht="12.75" hidden="1">
      <c r="A55" s="16" t="s">
        <v>53</v>
      </c>
      <c r="B55" s="17">
        <v>2772.146686048</v>
      </c>
      <c r="C55" s="17">
        <v>689.208408071</v>
      </c>
      <c r="D55" s="63">
        <f t="shared" si="3"/>
        <v>24.861902565969277</v>
      </c>
      <c r="E55" s="17">
        <v>2634.957629603</v>
      </c>
      <c r="F55" s="17">
        <v>909.5968503170001</v>
      </c>
      <c r="G55" s="28">
        <f t="shared" si="4"/>
        <v>34.52035964821361</v>
      </c>
      <c r="H55" s="44">
        <f t="shared" si="5"/>
        <v>31.977039116925056</v>
      </c>
      <c r="I55" s="73"/>
    </row>
    <row r="56" spans="1:9" s="30" customFormat="1" ht="12.75" hidden="1">
      <c r="A56" s="16" t="s">
        <v>54</v>
      </c>
      <c r="B56" s="17">
        <v>2625.537401967</v>
      </c>
      <c r="C56" s="17">
        <v>454.94851652799997</v>
      </c>
      <c r="D56" s="63">
        <f t="shared" si="3"/>
        <v>17.32782462695682</v>
      </c>
      <c r="E56" s="17">
        <v>2193.3720620010004</v>
      </c>
      <c r="F56" s="17">
        <v>613.363562035</v>
      </c>
      <c r="G56" s="28">
        <f t="shared" si="4"/>
        <v>27.964410264049413</v>
      </c>
      <c r="H56" s="44">
        <f t="shared" si="5"/>
        <v>34.82043346705811</v>
      </c>
      <c r="I56" s="73"/>
    </row>
    <row r="57" spans="1:9" s="30" customFormat="1" ht="12.75">
      <c r="A57" s="16" t="s">
        <v>18</v>
      </c>
      <c r="B57" s="17">
        <v>5263.951211113</v>
      </c>
      <c r="C57" s="17">
        <v>1166.017089124</v>
      </c>
      <c r="D57" s="63">
        <f t="shared" si="3"/>
        <v>22.150985872786226</v>
      </c>
      <c r="E57" s="17">
        <v>4938.330493481</v>
      </c>
      <c r="F57" s="17">
        <v>1199.428734668</v>
      </c>
      <c r="G57" s="28">
        <f t="shared" si="4"/>
        <v>24.288142242633295</v>
      </c>
      <c r="H57" s="44">
        <f t="shared" si="5"/>
        <v>2.8654507601686703</v>
      </c>
      <c r="I57" s="73"/>
    </row>
    <row r="58" spans="1:9" s="30" customFormat="1" ht="12.75" hidden="1">
      <c r="A58" s="16" t="s">
        <v>19</v>
      </c>
      <c r="B58" s="17">
        <v>1201.144333185</v>
      </c>
      <c r="C58" s="17">
        <v>154.404421089</v>
      </c>
      <c r="D58" s="63">
        <f t="shared" si="3"/>
        <v>12.854776634509474</v>
      </c>
      <c r="E58" s="17">
        <v>1266.563172981</v>
      </c>
      <c r="F58" s="17">
        <v>130.652436808</v>
      </c>
      <c r="G58" s="28">
        <f t="shared" si="4"/>
        <v>10.315508898027934</v>
      </c>
      <c r="H58" s="44">
        <f t="shared" si="5"/>
        <v>-15.382969032544196</v>
      </c>
      <c r="I58" s="73">
        <f aca="true" t="shared" si="6" ref="I58:I68">+F58-C58</f>
        <v>-23.751984281000006</v>
      </c>
    </row>
    <row r="59" spans="1:9" s="30" customFormat="1" ht="12.75" hidden="1">
      <c r="A59" s="16" t="s">
        <v>55</v>
      </c>
      <c r="B59" s="17">
        <v>631.1452966720001</v>
      </c>
      <c r="C59" s="17">
        <v>112.69721412000001</v>
      </c>
      <c r="D59" s="63">
        <f t="shared" si="3"/>
        <v>17.8559857316924</v>
      </c>
      <c r="E59" s="17">
        <v>419.912666666</v>
      </c>
      <c r="F59" s="17">
        <v>91.050530413</v>
      </c>
      <c r="G59" s="28">
        <f t="shared" si="4"/>
        <v>21.68320644764496</v>
      </c>
      <c r="H59" s="44">
        <f t="shared" si="5"/>
        <v>-19.20782503456617</v>
      </c>
      <c r="I59" s="73">
        <f t="shared" si="6"/>
        <v>-21.646683707000008</v>
      </c>
    </row>
    <row r="60" spans="1:9" s="30" customFormat="1" ht="25.5" hidden="1">
      <c r="A60" s="54" t="s">
        <v>56</v>
      </c>
      <c r="B60" s="17">
        <v>53.13725912300001</v>
      </c>
      <c r="C60" s="17">
        <v>7.7</v>
      </c>
      <c r="D60" s="63">
        <f t="shared" si="3"/>
        <v>14.490773756652272</v>
      </c>
      <c r="E60" s="17">
        <v>54.2</v>
      </c>
      <c r="F60" s="17">
        <v>19.95</v>
      </c>
      <c r="G60" s="28">
        <f t="shared" si="4"/>
        <v>36.80811808118081</v>
      </c>
      <c r="H60" s="44">
        <f t="shared" si="5"/>
        <v>159.09090909090907</v>
      </c>
      <c r="I60" s="73">
        <f t="shared" si="6"/>
        <v>12.25</v>
      </c>
    </row>
    <row r="61" spans="1:9" s="30" customFormat="1" ht="12.75" hidden="1">
      <c r="A61" s="54" t="s">
        <v>57</v>
      </c>
      <c r="B61" s="17">
        <v>429.434225593</v>
      </c>
      <c r="C61" s="17">
        <v>81.171196479</v>
      </c>
      <c r="D61" s="63">
        <f t="shared" si="3"/>
        <v>18.901892686106184</v>
      </c>
      <c r="E61" s="17">
        <v>274.0364309</v>
      </c>
      <c r="F61" s="17">
        <v>50.61805652899999</v>
      </c>
      <c r="G61" s="28">
        <f t="shared" si="4"/>
        <v>18.471287325834158</v>
      </c>
      <c r="H61" s="44">
        <f t="shared" si="5"/>
        <v>-37.6403715545877</v>
      </c>
      <c r="I61" s="73">
        <f t="shared" si="6"/>
        <v>-30.55313995000001</v>
      </c>
    </row>
    <row r="62" spans="1:9" s="30" customFormat="1" ht="25.5" hidden="1">
      <c r="A62" s="54" t="s">
        <v>58</v>
      </c>
      <c r="B62" s="17">
        <v>44.319433405999995</v>
      </c>
      <c r="C62" s="17">
        <v>1.39493265</v>
      </c>
      <c r="D62" s="63">
        <f t="shared" si="3"/>
        <v>3.1474514514239096</v>
      </c>
      <c r="E62" s="17">
        <v>9.861756633</v>
      </c>
      <c r="F62" s="17">
        <v>0.6689112</v>
      </c>
      <c r="G62" s="28">
        <f t="shared" si="4"/>
        <v>6.7828808283673245</v>
      </c>
      <c r="H62" s="44">
        <f t="shared" si="5"/>
        <v>-52.047061196825524</v>
      </c>
      <c r="I62" s="73">
        <f t="shared" si="6"/>
        <v>-0.7260214500000001</v>
      </c>
    </row>
    <row r="63" spans="1:9" s="30" customFormat="1" ht="12.75" hidden="1">
      <c r="A63" s="16" t="s">
        <v>59</v>
      </c>
      <c r="B63" s="17">
        <v>87.024812319</v>
      </c>
      <c r="C63" s="17">
        <v>16.251571661</v>
      </c>
      <c r="D63" s="63">
        <f t="shared" si="3"/>
        <v>18.674641436085942</v>
      </c>
      <c r="E63" s="17">
        <v>64.41910680699999</v>
      </c>
      <c r="F63" s="17">
        <v>13.006956019999997</v>
      </c>
      <c r="G63" s="28">
        <f t="shared" si="4"/>
        <v>20.19114617495227</v>
      </c>
      <c r="H63" s="44">
        <f t="shared" si="5"/>
        <v>-19.964934522525766</v>
      </c>
      <c r="I63" s="73">
        <f t="shared" si="6"/>
        <v>-3.244615641000003</v>
      </c>
    </row>
    <row r="64" spans="1:9" s="30" customFormat="1" ht="12.75" hidden="1">
      <c r="A64" s="16" t="s">
        <v>60</v>
      </c>
      <c r="B64" s="17">
        <v>17.229566231</v>
      </c>
      <c r="C64" s="17">
        <v>6.179513329999999</v>
      </c>
      <c r="D64" s="63">
        <f t="shared" si="3"/>
        <v>35.8657510418435</v>
      </c>
      <c r="E64" s="17">
        <v>17.395372326</v>
      </c>
      <c r="F64" s="17">
        <v>6.806606664000001</v>
      </c>
      <c r="G64" s="28">
        <f t="shared" si="4"/>
        <v>39.12883574113849</v>
      </c>
      <c r="H64" s="44">
        <f t="shared" si="5"/>
        <v>10.147940468962503</v>
      </c>
      <c r="I64" s="73">
        <f t="shared" si="6"/>
        <v>0.6270933340000022</v>
      </c>
    </row>
    <row r="65" spans="1:9" s="30" customFormat="1" ht="12.75" hidden="1">
      <c r="A65" s="16" t="s">
        <v>61</v>
      </c>
      <c r="B65" s="17">
        <v>569.9990365130001</v>
      </c>
      <c r="C65" s="17">
        <v>41.707206969</v>
      </c>
      <c r="D65" s="63">
        <f t="shared" si="3"/>
        <v>7.317066222452952</v>
      </c>
      <c r="E65" s="17">
        <v>846.650506315</v>
      </c>
      <c r="F65" s="17">
        <v>39.601906395</v>
      </c>
      <c r="G65" s="28">
        <f t="shared" si="4"/>
        <v>4.677479798289513</v>
      </c>
      <c r="H65" s="44">
        <f t="shared" si="5"/>
        <v>-5.047810023732396</v>
      </c>
      <c r="I65" s="73">
        <f t="shared" si="6"/>
        <v>-2.1053005739999975</v>
      </c>
    </row>
    <row r="66" spans="1:9" s="30" customFormat="1" ht="12.75" hidden="1">
      <c r="A66" s="16" t="s">
        <v>62</v>
      </c>
      <c r="B66" s="17">
        <v>81.511877666</v>
      </c>
      <c r="C66" s="17">
        <v>20.409714131</v>
      </c>
      <c r="D66" s="63">
        <f t="shared" si="3"/>
        <v>25.038944894178584</v>
      </c>
      <c r="E66" s="17">
        <v>52.456183567</v>
      </c>
      <c r="F66" s="17">
        <v>9.091384298000001</v>
      </c>
      <c r="G66" s="28">
        <f t="shared" si="4"/>
        <v>17.33138722604166</v>
      </c>
      <c r="H66" s="44">
        <f t="shared" si="5"/>
        <v>-55.45560197635871</v>
      </c>
      <c r="I66" s="73">
        <f t="shared" si="6"/>
        <v>-11.318329833</v>
      </c>
    </row>
    <row r="67" spans="1:9" s="30" customFormat="1" ht="12.75" hidden="1">
      <c r="A67" s="16" t="s">
        <v>63</v>
      </c>
      <c r="B67" s="17">
        <v>0</v>
      </c>
      <c r="C67" s="17">
        <v>0</v>
      </c>
      <c r="D67" s="63">
        <f t="shared" si="3"/>
        <v>0</v>
      </c>
      <c r="E67" s="17">
        <v>0</v>
      </c>
      <c r="F67" s="17">
        <v>0</v>
      </c>
      <c r="G67" s="28">
        <f t="shared" si="4"/>
        <v>0</v>
      </c>
      <c r="H67" s="44" t="str">
        <f t="shared" si="5"/>
        <v> </v>
      </c>
      <c r="I67" s="73">
        <f t="shared" si="6"/>
        <v>0</v>
      </c>
    </row>
    <row r="68" spans="1:9" s="30" customFormat="1" ht="12.75" hidden="1">
      <c r="A68" s="16" t="s">
        <v>64</v>
      </c>
      <c r="B68" s="17">
        <v>488.487158847</v>
      </c>
      <c r="C68" s="17">
        <v>21.297492838</v>
      </c>
      <c r="D68" s="63">
        <f t="shared" si="3"/>
        <v>4.359887962719329</v>
      </c>
      <c r="E68" s="17">
        <v>794.194322748</v>
      </c>
      <c r="F68" s="17">
        <v>30.510522097000003</v>
      </c>
      <c r="G68" s="28">
        <f t="shared" si="4"/>
        <v>3.841694812351495</v>
      </c>
      <c r="H68" s="44">
        <f t="shared" si="5"/>
        <v>43.25875035657566</v>
      </c>
      <c r="I68" s="73">
        <f t="shared" si="6"/>
        <v>9.213029259000002</v>
      </c>
    </row>
    <row r="69" spans="1:8" s="30" customFormat="1" ht="12.75" hidden="1">
      <c r="A69" s="16"/>
      <c r="B69" s="17"/>
      <c r="C69" s="17"/>
      <c r="D69" s="63"/>
      <c r="E69" s="17"/>
      <c r="F69" s="17"/>
      <c r="G69" s="28"/>
      <c r="H69" s="44"/>
    </row>
    <row r="70" spans="1:8" s="30" customFormat="1" ht="13.5">
      <c r="A70" s="34" t="s">
        <v>20</v>
      </c>
      <c r="B70" s="21">
        <v>2488.601096087008</v>
      </c>
      <c r="C70" s="21">
        <v>406.3864607730002</v>
      </c>
      <c r="D70" s="66">
        <f>_xlfn.IFERROR((C70/B70*100),0)</f>
        <v>16.32991568684867</v>
      </c>
      <c r="E70" s="21">
        <v>5646.39415363799</v>
      </c>
      <c r="F70" s="21">
        <v>471.9104067869994</v>
      </c>
      <c r="G70" s="35">
        <f>_xlfn.IFERROR((F70/E70*100),0)</f>
        <v>8.357730508114564</v>
      </c>
      <c r="H70" s="47">
        <f>IF(C70&lt;&gt;0,F70/C70*100-100," ")</f>
        <v>16.123555368789624</v>
      </c>
    </row>
    <row r="71" spans="1:8" s="30" customFormat="1" ht="7.5" customHeight="1">
      <c r="A71" s="31"/>
      <c r="B71" s="22"/>
      <c r="C71" s="22"/>
      <c r="D71" s="64"/>
      <c r="E71" s="22"/>
      <c r="F71" s="22"/>
      <c r="G71" s="33"/>
      <c r="H71" s="45"/>
    </row>
    <row r="72" spans="1:8" s="14" customFormat="1" ht="6.75" customHeight="1">
      <c r="A72" s="31"/>
      <c r="B72" s="32"/>
      <c r="C72" s="32"/>
      <c r="D72" s="64"/>
      <c r="E72" s="32"/>
      <c r="F72" s="32"/>
      <c r="G72" s="33"/>
      <c r="H72" s="45"/>
    </row>
    <row r="73" spans="1:8" s="18" customFormat="1" ht="12.75" outlineLevel="2">
      <c r="A73" s="14" t="s">
        <v>21</v>
      </c>
      <c r="B73" s="15">
        <v>6644.704033063</v>
      </c>
      <c r="C73" s="15">
        <v>833.425117381</v>
      </c>
      <c r="D73" s="62">
        <f>_xlfn.IFERROR((C73/B73*100),0)</f>
        <v>12.542697360695193</v>
      </c>
      <c r="E73" s="15">
        <v>7776.480158555</v>
      </c>
      <c r="F73" s="15">
        <v>821.4091796360002</v>
      </c>
      <c r="G73" s="27">
        <f>_xlfn.IFERROR((F73/E73*100),0)</f>
        <v>10.562737419606966</v>
      </c>
      <c r="H73" s="43">
        <f>IF(C73&lt;&gt;0,F73/C73*100-100," ")</f>
        <v>-1.4417537334079071</v>
      </c>
    </row>
    <row r="74" spans="1:8" s="30" customFormat="1" ht="12.75">
      <c r="A74" s="16" t="s">
        <v>22</v>
      </c>
      <c r="B74" s="17">
        <v>6581.725105685</v>
      </c>
      <c r="C74" s="17">
        <v>831.033041381</v>
      </c>
      <c r="D74" s="63">
        <f>_xlfn.IFERROR((C74/B74*100),0)</f>
        <v>12.626371172250733</v>
      </c>
      <c r="E74" s="17">
        <v>7723.647918814</v>
      </c>
      <c r="F74" s="17">
        <v>810.9779300820002</v>
      </c>
      <c r="G74" s="28">
        <f>_xlfn.IFERROR((F74/E74*100),0)</f>
        <v>10.499933950983738</v>
      </c>
      <c r="H74" s="44">
        <f>IF(C74&lt;&gt;0,F74/C74*100-100," ")</f>
        <v>-2.413274839911594</v>
      </c>
    </row>
    <row r="75" spans="1:8" s="30" customFormat="1" ht="12.75">
      <c r="A75" s="16" t="s">
        <v>23</v>
      </c>
      <c r="B75" s="17">
        <v>62.978927378</v>
      </c>
      <c r="C75" s="17">
        <v>2.3920759999999994</v>
      </c>
      <c r="D75" s="63">
        <f>_xlfn.IFERROR((C75/B75*100),0)</f>
        <v>3.798216482225461</v>
      </c>
      <c r="E75" s="17">
        <v>52.83223974100001</v>
      </c>
      <c r="F75" s="17">
        <v>10.431249554</v>
      </c>
      <c r="G75" s="28">
        <f>_xlfn.IFERROR((F75/E75*100),0)</f>
        <v>19.74409868886349</v>
      </c>
      <c r="H75" s="44">
        <f>IF(C75&lt;&gt;0,F75/C75*100-100," ")</f>
        <v>336.0751729460102</v>
      </c>
    </row>
    <row r="76" spans="1:8" s="30" customFormat="1" ht="9" customHeight="1">
      <c r="A76" s="16"/>
      <c r="B76" s="17"/>
      <c r="C76" s="17"/>
      <c r="D76" s="63"/>
      <c r="E76" s="17"/>
      <c r="F76" s="17"/>
      <c r="G76" s="28"/>
      <c r="H76" s="44"/>
    </row>
    <row r="77" spans="1:9" s="30" customFormat="1" ht="13.5">
      <c r="A77" s="36" t="s">
        <v>24</v>
      </c>
      <c r="B77" s="25">
        <v>-4156.102936975992</v>
      </c>
      <c r="C77" s="25">
        <v>-427.03865660799977</v>
      </c>
      <c r="D77" s="67">
        <f>_xlfn.IFERROR((C77/B77*100),0)</f>
        <v>10.274977859877454</v>
      </c>
      <c r="E77" s="25">
        <v>-2130.0860049170105</v>
      </c>
      <c r="F77" s="25">
        <v>-349.49877284900083</v>
      </c>
      <c r="G77" s="37">
        <f>_xlfn.IFERROR((F77/E77*100),0)</f>
        <v>16.407730581874674</v>
      </c>
      <c r="H77" s="48">
        <f>IF(C77&lt;&gt;0,F77/C77*100-100," ")</f>
        <v>-18.157579544415043</v>
      </c>
      <c r="I77" s="73"/>
    </row>
    <row r="78" spans="1:8" s="30" customFormat="1" ht="5.25" customHeight="1">
      <c r="A78" s="16"/>
      <c r="B78" s="17"/>
      <c r="C78" s="17"/>
      <c r="D78" s="63"/>
      <c r="E78" s="17"/>
      <c r="F78" s="17"/>
      <c r="G78" s="28"/>
      <c r="H78" s="44"/>
    </row>
    <row r="79" spans="1:8" s="30" customFormat="1" ht="25.5">
      <c r="A79" s="38" t="s">
        <v>25</v>
      </c>
      <c r="B79" s="17"/>
      <c r="C79" s="17"/>
      <c r="D79" s="68"/>
      <c r="E79" s="17"/>
      <c r="F79" s="17"/>
      <c r="G79" s="39"/>
      <c r="H79" s="49"/>
    </row>
    <row r="80" spans="1:8" s="30" customFormat="1" ht="7.5" customHeight="1">
      <c r="A80" s="14"/>
      <c r="B80" s="17"/>
      <c r="C80" s="17"/>
      <c r="D80" s="62"/>
      <c r="E80" s="17"/>
      <c r="F80" s="17"/>
      <c r="G80" s="27"/>
      <c r="H80" s="43"/>
    </row>
    <row r="81" spans="1:8" s="18" customFormat="1" ht="12.75" outlineLevel="2">
      <c r="A81" s="14" t="s">
        <v>26</v>
      </c>
      <c r="B81" s="15">
        <v>-2037.2621144660002</v>
      </c>
      <c r="C81" s="15">
        <v>812.6183561462418</v>
      </c>
      <c r="D81" s="62">
        <f aca="true" t="shared" si="7" ref="D81:D86">_xlfn.IFERROR((C81/B81*100),0)</f>
        <v>-39.8877665458989</v>
      </c>
      <c r="E81" s="15">
        <v>-132.53645939400002</v>
      </c>
      <c r="F81" s="15">
        <v>2135.918955133139</v>
      </c>
      <c r="G81" s="27">
        <f>_xlfn.IFERROR((F81/E81*100),0)</f>
        <v>-1611.5708574827322</v>
      </c>
      <c r="H81" s="43">
        <f aca="true" t="shared" si="8" ref="H81:H86">IF(C81&lt;&gt;0,F81/C81*100-100," ")</f>
        <v>162.84404468322782</v>
      </c>
    </row>
    <row r="82" spans="1:8" s="30" customFormat="1" ht="12.75">
      <c r="A82" s="16" t="s">
        <v>27</v>
      </c>
      <c r="B82" s="17">
        <v>-2037.2621144660002</v>
      </c>
      <c r="C82" s="17">
        <v>812.6183561462418</v>
      </c>
      <c r="D82" s="63">
        <f t="shared" si="7"/>
        <v>-39.8877665458989</v>
      </c>
      <c r="E82" s="17">
        <v>-132.53645939400002</v>
      </c>
      <c r="F82" s="17">
        <v>2135.918955133139</v>
      </c>
      <c r="G82" s="28">
        <f>_xlfn.IFERROR((F82/E82*100),0)</f>
        <v>-1611.5708574827322</v>
      </c>
      <c r="H82" s="44">
        <f t="shared" si="8"/>
        <v>162.84404468322782</v>
      </c>
    </row>
    <row r="83" spans="1:8" s="30" customFormat="1" ht="12.75">
      <c r="A83" s="16" t="s">
        <v>28</v>
      </c>
      <c r="B83" s="17">
        <v>0</v>
      </c>
      <c r="C83" s="17">
        <v>0</v>
      </c>
      <c r="D83" s="63">
        <f t="shared" si="7"/>
        <v>0</v>
      </c>
      <c r="E83" s="17">
        <v>0</v>
      </c>
      <c r="F83" s="17">
        <v>0</v>
      </c>
      <c r="G83" s="28">
        <f>_xlfn.IFERROR((F83/E83*100),0)</f>
        <v>0</v>
      </c>
      <c r="H83" s="44" t="str">
        <f t="shared" si="8"/>
        <v> </v>
      </c>
    </row>
    <row r="84" spans="1:8" s="18" customFormat="1" ht="12.75" outlineLevel="2">
      <c r="A84" s="14" t="s">
        <v>29</v>
      </c>
      <c r="B84" s="15">
        <v>2386.4620186529996</v>
      </c>
      <c r="C84" s="15">
        <v>957.6928917430002</v>
      </c>
      <c r="D84" s="62">
        <f t="shared" si="7"/>
        <v>40.13023816249775</v>
      </c>
      <c r="E84" s="15">
        <v>2714.3518873870003</v>
      </c>
      <c r="F84" s="15">
        <v>2406.0501013250005</v>
      </c>
      <c r="G84" s="27">
        <f>_xlfn.IFERROR((F84/E84*100),0)</f>
        <v>88.64179005328636</v>
      </c>
      <c r="H84" s="43">
        <f t="shared" si="8"/>
        <v>151.23399391071928</v>
      </c>
    </row>
    <row r="85" spans="1:8" s="30" customFormat="1" ht="12.75">
      <c r="A85" s="16" t="s">
        <v>27</v>
      </c>
      <c r="B85" s="17">
        <v>36.048764204999955</v>
      </c>
      <c r="C85" s="17">
        <v>-332.743568851</v>
      </c>
      <c r="D85" s="69">
        <f t="shared" si="7"/>
        <v>-923.0373805847374</v>
      </c>
      <c r="E85" s="17">
        <v>2089.220265535</v>
      </c>
      <c r="F85" s="17">
        <v>-966.7533573719998</v>
      </c>
      <c r="G85" s="28">
        <f>_xlfn.IFERROR((F85/E85*100),0)</f>
        <v>-46.27340512248176</v>
      </c>
      <c r="H85" s="44">
        <f t="shared" si="8"/>
        <v>190.54005783201313</v>
      </c>
    </row>
    <row r="86" spans="1:8" s="30" customFormat="1" ht="12.75">
      <c r="A86" s="16" t="s">
        <v>28</v>
      </c>
      <c r="B86" s="17">
        <v>2350.413254448</v>
      </c>
      <c r="C86" s="17">
        <v>1290.4364605940002</v>
      </c>
      <c r="D86" s="69">
        <f t="shared" si="7"/>
        <v>54.90253503939937</v>
      </c>
      <c r="E86" s="17">
        <v>625.131621852</v>
      </c>
      <c r="F86" s="17">
        <v>3372.803458697</v>
      </c>
      <c r="G86" s="28">
        <f>_xlfn.IFERROR((F86/E86*100),0)</f>
        <v>539.5349300527805</v>
      </c>
      <c r="H86" s="44">
        <f t="shared" si="8"/>
        <v>161.36920039786122</v>
      </c>
    </row>
    <row r="87" spans="1:8" s="30" customFormat="1" ht="6" customHeight="1">
      <c r="A87" s="16"/>
      <c r="B87" s="17"/>
      <c r="C87" s="17"/>
      <c r="D87" s="69"/>
      <c r="E87" s="17"/>
      <c r="F87" s="17"/>
      <c r="G87" s="28"/>
      <c r="H87" s="44"/>
    </row>
    <row r="88" spans="1:8" s="14" customFormat="1" ht="12.75">
      <c r="A88" s="14" t="s">
        <v>30</v>
      </c>
      <c r="B88" s="15">
        <v>-30.391638699999998</v>
      </c>
      <c r="C88" s="15">
        <v>-429.5015852010002</v>
      </c>
      <c r="D88" s="70">
        <f>_xlfn.IFERROR((C88/B88*100),0)</f>
        <v>1413.2228585653731</v>
      </c>
      <c r="E88" s="15">
        <v>-0.398748373</v>
      </c>
      <c r="F88" s="15">
        <v>-1100.7927306220001</v>
      </c>
      <c r="G88" s="27"/>
      <c r="H88" s="43"/>
    </row>
    <row r="89" spans="1:8" s="40" customFormat="1" ht="12.75">
      <c r="A89" s="16" t="s">
        <v>31</v>
      </c>
      <c r="B89" s="23">
        <v>0</v>
      </c>
      <c r="C89" s="23">
        <v>1535.899768894</v>
      </c>
      <c r="D89" s="71">
        <f>_xlfn.IFERROR((C89/B89*100),0)</f>
        <v>0</v>
      </c>
      <c r="E89" s="23">
        <v>0</v>
      </c>
      <c r="F89" s="23">
        <v>1464.195786081</v>
      </c>
      <c r="G89" s="28"/>
      <c r="H89" s="44"/>
    </row>
    <row r="90" spans="1:8" s="40" customFormat="1" ht="12.75">
      <c r="A90" s="16" t="s">
        <v>32</v>
      </c>
      <c r="B90" s="23">
        <v>30.391638699999998</v>
      </c>
      <c r="C90" s="23">
        <v>1965.401354095</v>
      </c>
      <c r="D90" s="71">
        <f>_xlfn.IFERROR((C90/B90*100),0)</f>
        <v>6466.91471129854</v>
      </c>
      <c r="E90" s="23">
        <v>0.398748373</v>
      </c>
      <c r="F90" s="23">
        <v>2564.988516703</v>
      </c>
      <c r="G90" s="28"/>
      <c r="H90" s="44"/>
    </row>
    <row r="91" spans="2:8" s="40" customFormat="1" ht="6.75" customHeight="1">
      <c r="B91" s="23"/>
      <c r="C91" s="23"/>
      <c r="D91" s="71"/>
      <c r="E91" s="23"/>
      <c r="F91" s="23"/>
      <c r="G91" s="41"/>
      <c r="H91" s="50"/>
    </row>
    <row r="92" spans="1:8" s="40" customFormat="1" ht="12.75">
      <c r="A92" s="14" t="s">
        <v>33</v>
      </c>
      <c r="B92" s="24">
        <v>0</v>
      </c>
      <c r="C92" s="24">
        <v>718.3841029412417</v>
      </c>
      <c r="D92" s="72">
        <f>_xlfn.IFERROR((C92/B92*100),0)</f>
        <v>0</v>
      </c>
      <c r="E92" s="24">
        <v>3220.574777986</v>
      </c>
      <c r="F92" s="24">
        <v>2124.5305529431394</v>
      </c>
      <c r="G92" s="27"/>
      <c r="H92" s="43"/>
    </row>
    <row r="93" spans="1:8" s="40" customFormat="1" ht="12.75">
      <c r="A93" s="16" t="s">
        <v>68</v>
      </c>
      <c r="B93" s="23">
        <v>0</v>
      </c>
      <c r="C93" s="23">
        <v>718.3841029412417</v>
      </c>
      <c r="D93" s="71">
        <f>_xlfn.IFERROR((C93/B93*100),0)</f>
        <v>0</v>
      </c>
      <c r="E93" s="23">
        <v>3220.574777986</v>
      </c>
      <c r="F93" s="23">
        <v>2124.5305529431394</v>
      </c>
      <c r="G93" s="28"/>
      <c r="H93" s="44"/>
    </row>
    <row r="94" spans="2:8" s="40" customFormat="1" ht="7.5" customHeight="1">
      <c r="B94" s="23"/>
      <c r="C94" s="23"/>
      <c r="D94" s="71"/>
      <c r="E94" s="23"/>
      <c r="F94" s="23"/>
      <c r="G94" s="41"/>
      <c r="H94" s="50"/>
    </row>
    <row r="95" spans="1:8" s="40" customFormat="1" ht="12.75">
      <c r="A95" s="14" t="s">
        <v>34</v>
      </c>
      <c r="B95" s="24">
        <v>267.6211961430081</v>
      </c>
      <c r="C95" s="24">
        <v>-281.96412101124156</v>
      </c>
      <c r="D95" s="72">
        <f>_xlfn.IFERROR((C95/B95*100),0)</f>
        <v>-105.35941288468386</v>
      </c>
      <c r="E95" s="24">
        <v>716.8023418639898</v>
      </c>
      <c r="F95" s="24">
        <v>-79.3676266571386</v>
      </c>
      <c r="G95" s="27"/>
      <c r="H95" s="43"/>
    </row>
    <row r="96" ht="14.25">
      <c r="F96" s="23"/>
    </row>
    <row r="97" spans="1:6" ht="15">
      <c r="A97" s="4" t="s">
        <v>86</v>
      </c>
      <c r="F97" s="23"/>
    </row>
    <row r="98" spans="1:6" ht="14.25">
      <c r="A98" s="55" t="s">
        <v>67</v>
      </c>
      <c r="F98" s="23"/>
    </row>
    <row r="102" spans="3:6" s="58" customFormat="1" ht="14.25">
      <c r="C102" s="59"/>
      <c r="D102" s="59"/>
      <c r="E102" s="59"/>
      <c r="F102" s="60"/>
    </row>
    <row r="103" spans="1:6" ht="14.25">
      <c r="A103" s="56"/>
      <c r="B103" s="56"/>
      <c r="C103" s="56"/>
      <c r="D103" s="56"/>
      <c r="E103" s="56"/>
      <c r="F103" s="57"/>
    </row>
  </sheetData>
  <sheetProtection/>
  <mergeCells count="12">
    <mergeCell ref="C9:C10"/>
    <mergeCell ref="D9:D10"/>
    <mergeCell ref="A2:H2"/>
    <mergeCell ref="A5:H5"/>
    <mergeCell ref="A6:H6"/>
    <mergeCell ref="E9:E10"/>
    <mergeCell ref="F9:F10"/>
    <mergeCell ref="G9:G10"/>
    <mergeCell ref="H9:H10"/>
    <mergeCell ref="A3:H3"/>
    <mergeCell ref="A9:A10"/>
    <mergeCell ref="B9:B10"/>
  </mergeCells>
  <printOptions horizontalCentered="1"/>
  <pageMargins left="0.7086614173228347" right="0.7086614173228347" top="0.09" bottom="0.09" header="0.08" footer="0.13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5">
      <pane xSplit="1" ySplit="6" topLeftCell="B57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E77" sqref="E77"/>
    </sheetView>
  </sheetViews>
  <sheetFormatPr defaultColWidth="11.00390625" defaultRowHeight="14.25" outlineLevelRow="2"/>
  <cols>
    <col min="1" max="1" width="46.00390625" style="6" customWidth="1"/>
    <col min="2" max="4" width="6.00390625" style="6" bestFit="1" customWidth="1"/>
    <col min="5" max="5" width="6.875" style="6" customWidth="1"/>
    <col min="6" max="6" width="6.25390625" style="5" hidden="1" customWidth="1"/>
    <col min="7" max="7" width="7.25390625" style="6" hidden="1" customWidth="1"/>
    <col min="8" max="8" width="8.00390625" style="6" hidden="1" customWidth="1"/>
    <col min="9" max="12" width="6.25390625" style="6" hidden="1" customWidth="1"/>
    <col min="13" max="13" width="3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.75" customHeight="1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7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8.75" customHeight="1">
      <c r="A5" s="100" t="s">
        <v>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256" ht="18.75">
      <c r="A6" s="100" t="s">
        <v>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4" t="s">
        <v>1</v>
      </c>
      <c r="B9" s="101" t="s">
        <v>69</v>
      </c>
      <c r="C9" s="101" t="s">
        <v>70</v>
      </c>
      <c r="D9" s="101" t="s">
        <v>71</v>
      </c>
      <c r="E9" s="101" t="s">
        <v>72</v>
      </c>
      <c r="F9" s="101" t="s">
        <v>73</v>
      </c>
      <c r="G9" s="101" t="s">
        <v>74</v>
      </c>
      <c r="H9" s="101" t="s">
        <v>75</v>
      </c>
      <c r="I9" s="101" t="s">
        <v>76</v>
      </c>
      <c r="J9" s="101" t="s">
        <v>77</v>
      </c>
      <c r="K9" s="101" t="s">
        <v>78</v>
      </c>
      <c r="L9" s="101" t="s">
        <v>79</v>
      </c>
      <c r="M9" s="101" t="s">
        <v>80</v>
      </c>
      <c r="N9" s="101" t="s">
        <v>81</v>
      </c>
    </row>
    <row r="10" spans="1:14" s="11" customFormat="1" ht="23.25" customHeight="1" thickBot="1">
      <c r="A10" s="105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s="14" customFormat="1" ht="12.75">
      <c r="A11" s="12" t="s">
        <v>7</v>
      </c>
      <c r="B11" s="75">
        <v>2104.346095316</v>
      </c>
      <c r="C11" s="75">
        <v>2306.6031194690004</v>
      </c>
      <c r="D11" s="76">
        <v>1934.983097631</v>
      </c>
      <c r="E11" s="75">
        <v>2255.8268166810003</v>
      </c>
      <c r="F11" s="75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f>+SUM(B11:M11)</f>
        <v>8601.759129097001</v>
      </c>
    </row>
    <row r="12" spans="1:14" s="14" customFormat="1" ht="6.75" customHeight="1">
      <c r="A12" s="12"/>
      <c r="B12" s="75"/>
      <c r="C12" s="75"/>
      <c r="D12" s="76"/>
      <c r="E12" s="75"/>
      <c r="F12" s="75"/>
      <c r="G12" s="76"/>
      <c r="H12" s="76"/>
      <c r="I12" s="76"/>
      <c r="J12" s="76"/>
      <c r="K12" s="76"/>
      <c r="L12" s="76"/>
      <c r="M12" s="76"/>
      <c r="N12" s="76"/>
    </row>
    <row r="13" spans="1:14" s="14" customFormat="1" ht="14.25" outlineLevel="1">
      <c r="A13" s="14" t="s">
        <v>49</v>
      </c>
      <c r="B13" s="77">
        <v>1480.6029829730003</v>
      </c>
      <c r="C13" s="77">
        <v>1174.9446919240002</v>
      </c>
      <c r="D13" s="78">
        <v>1430.0887423899999</v>
      </c>
      <c r="E13" s="77">
        <v>1844.051816241</v>
      </c>
      <c r="F13" s="77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f>+SUM(B13:M13)</f>
        <v>5929.688233528001</v>
      </c>
    </row>
    <row r="14" spans="1:14" s="30" customFormat="1" ht="6" customHeight="1">
      <c r="A14" s="16"/>
      <c r="B14" s="79"/>
      <c r="C14" s="79"/>
      <c r="D14" s="80"/>
      <c r="E14" s="79"/>
      <c r="F14" s="79"/>
      <c r="G14" s="80"/>
      <c r="H14" s="80"/>
      <c r="I14" s="80"/>
      <c r="J14" s="80"/>
      <c r="K14" s="80"/>
      <c r="L14" s="80"/>
      <c r="M14" s="80"/>
      <c r="N14" s="80"/>
    </row>
    <row r="15" spans="1:14" s="18" customFormat="1" ht="12.75" outlineLevel="2">
      <c r="A15" s="14" t="s">
        <v>8</v>
      </c>
      <c r="B15" s="77">
        <v>167.332174878</v>
      </c>
      <c r="C15" s="77">
        <v>513.922140809</v>
      </c>
      <c r="D15" s="78">
        <v>89.306564304</v>
      </c>
      <c r="E15" s="77">
        <v>86.09792831600001</v>
      </c>
      <c r="F15" s="77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f aca="true" t="shared" si="0" ref="N15:N70">+SUM(B15:M15)</f>
        <v>856.6588083069998</v>
      </c>
    </row>
    <row r="16" spans="1:14" s="30" customFormat="1" ht="8.25" customHeight="1">
      <c r="A16" s="16"/>
      <c r="B16" s="79"/>
      <c r="C16" s="79"/>
      <c r="D16" s="80"/>
      <c r="E16" s="79"/>
      <c r="F16" s="79"/>
      <c r="G16" s="80"/>
      <c r="H16" s="80"/>
      <c r="I16" s="80"/>
      <c r="J16" s="80"/>
      <c r="K16" s="80"/>
      <c r="L16" s="80"/>
      <c r="M16" s="80"/>
      <c r="N16" s="80"/>
    </row>
    <row r="17" spans="1:14" s="18" customFormat="1" ht="12.75" outlineLevel="2">
      <c r="A17" s="14" t="s">
        <v>2</v>
      </c>
      <c r="B17" s="77">
        <v>13.494319379999999</v>
      </c>
      <c r="C17" s="77">
        <v>58.618505891999995</v>
      </c>
      <c r="D17" s="78">
        <v>111.10193158799999</v>
      </c>
      <c r="E17" s="77">
        <v>48.769020936000004</v>
      </c>
      <c r="F17" s="77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f t="shared" si="0"/>
        <v>231.98377779599997</v>
      </c>
    </row>
    <row r="18" spans="1:14" s="30" customFormat="1" ht="12.75" customHeight="1" hidden="1">
      <c r="A18" s="16" t="s">
        <v>9</v>
      </c>
      <c r="B18" s="79">
        <v>0</v>
      </c>
      <c r="C18" s="79">
        <v>6.5261113459999995</v>
      </c>
      <c r="D18" s="80">
        <v>1.7168108119999999</v>
      </c>
      <c r="E18" s="79">
        <v>0</v>
      </c>
      <c r="F18" s="79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f t="shared" si="0"/>
        <v>8.242922157999999</v>
      </c>
    </row>
    <row r="19" spans="1:14" s="30" customFormat="1" ht="12.75" customHeight="1" hidden="1">
      <c r="A19" s="16" t="s">
        <v>50</v>
      </c>
      <c r="B19" s="79">
        <v>0</v>
      </c>
      <c r="C19" s="79">
        <v>6.255516805999999</v>
      </c>
      <c r="D19" s="80">
        <v>0</v>
      </c>
      <c r="E19" s="79">
        <v>0</v>
      </c>
      <c r="F19" s="79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f t="shared" si="0"/>
        <v>6.255516805999999</v>
      </c>
    </row>
    <row r="20" spans="1:14" s="30" customFormat="1" ht="12.75" customHeight="1" hidden="1">
      <c r="A20" s="16" t="s">
        <v>51</v>
      </c>
      <c r="B20" s="79">
        <v>0</v>
      </c>
      <c r="C20" s="79">
        <v>0.27059454</v>
      </c>
      <c r="D20" s="80">
        <v>1.7168108119999999</v>
      </c>
      <c r="E20" s="79">
        <v>0</v>
      </c>
      <c r="F20" s="79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f t="shared" si="0"/>
        <v>1.987405352</v>
      </c>
    </row>
    <row r="21" spans="1:14" s="30" customFormat="1" ht="12.75" customHeight="1" hidden="1">
      <c r="A21" s="16" t="s">
        <v>10</v>
      </c>
      <c r="B21" s="79">
        <v>0</v>
      </c>
      <c r="C21" s="79">
        <v>0</v>
      </c>
      <c r="D21" s="80">
        <v>6.646326125</v>
      </c>
      <c r="E21" s="79">
        <v>0</v>
      </c>
      <c r="F21" s="79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f t="shared" si="0"/>
        <v>6.646326125</v>
      </c>
    </row>
    <row r="22" spans="1:14" s="30" customFormat="1" ht="12.75" customHeight="1" hidden="1">
      <c r="A22" s="16" t="s">
        <v>50</v>
      </c>
      <c r="B22" s="79">
        <v>0</v>
      </c>
      <c r="C22" s="79">
        <v>0</v>
      </c>
      <c r="D22" s="80">
        <v>0</v>
      </c>
      <c r="E22" s="79">
        <v>0</v>
      </c>
      <c r="F22" s="79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f t="shared" si="0"/>
        <v>0</v>
      </c>
    </row>
    <row r="23" spans="1:14" s="30" customFormat="1" ht="12.75" customHeight="1" hidden="1">
      <c r="A23" s="16" t="s">
        <v>51</v>
      </c>
      <c r="B23" s="79">
        <v>0</v>
      </c>
      <c r="C23" s="79">
        <v>0</v>
      </c>
      <c r="D23" s="80">
        <v>6.646326125</v>
      </c>
      <c r="E23" s="79">
        <v>0</v>
      </c>
      <c r="F23" s="79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f t="shared" si="0"/>
        <v>6.646326125</v>
      </c>
    </row>
    <row r="24" spans="1:14" s="30" customFormat="1" ht="12.75" customHeight="1" hidden="1">
      <c r="A24" s="16" t="s">
        <v>11</v>
      </c>
      <c r="B24" s="79">
        <v>13.494319379999999</v>
      </c>
      <c r="C24" s="79">
        <v>52.092394545999994</v>
      </c>
      <c r="D24" s="80">
        <v>102.73879465099999</v>
      </c>
      <c r="E24" s="79">
        <v>48.769020936000004</v>
      </c>
      <c r="F24" s="79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f t="shared" si="0"/>
        <v>217.094529513</v>
      </c>
    </row>
    <row r="25" spans="1:14" s="30" customFormat="1" ht="12.75" customHeight="1" hidden="1">
      <c r="A25" s="16" t="s">
        <v>50</v>
      </c>
      <c r="B25" s="79">
        <v>13.494319379999999</v>
      </c>
      <c r="C25" s="79">
        <v>52.092394545999994</v>
      </c>
      <c r="D25" s="80">
        <v>102.73879465099999</v>
      </c>
      <c r="E25" s="79">
        <v>48.769020936000004</v>
      </c>
      <c r="F25" s="79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f t="shared" si="0"/>
        <v>217.094529513</v>
      </c>
    </row>
    <row r="26" spans="1:14" s="30" customFormat="1" ht="12.75" customHeight="1" hidden="1">
      <c r="A26" s="16" t="s">
        <v>51</v>
      </c>
      <c r="B26" s="79">
        <v>0</v>
      </c>
      <c r="C26" s="79">
        <v>0</v>
      </c>
      <c r="D26" s="80">
        <v>0</v>
      </c>
      <c r="E26" s="79">
        <v>0</v>
      </c>
      <c r="F26" s="79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f t="shared" si="0"/>
        <v>0</v>
      </c>
    </row>
    <row r="27" spans="1:14" s="18" customFormat="1" ht="12.75" outlineLevel="2">
      <c r="A27" s="14" t="s">
        <v>12</v>
      </c>
      <c r="B27" s="77">
        <v>442.9166180849999</v>
      </c>
      <c r="C27" s="77">
        <v>559.117780844</v>
      </c>
      <c r="D27" s="78">
        <v>304.485859349</v>
      </c>
      <c r="E27" s="77">
        <v>276.908051188</v>
      </c>
      <c r="F27" s="77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f t="shared" si="0"/>
        <v>1583.428309466</v>
      </c>
    </row>
    <row r="28" spans="1:14" s="30" customFormat="1" ht="12.75">
      <c r="A28" s="16" t="s">
        <v>13</v>
      </c>
      <c r="B28" s="79">
        <v>129.988356072</v>
      </c>
      <c r="C28" s="79">
        <v>363.582075669</v>
      </c>
      <c r="D28" s="80">
        <v>161.905790798</v>
      </c>
      <c r="E28" s="79">
        <v>169.17616313699997</v>
      </c>
      <c r="F28" s="79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f t="shared" si="0"/>
        <v>824.652385676</v>
      </c>
    </row>
    <row r="29" spans="1:14" s="30" customFormat="1" ht="14.25" customHeight="1">
      <c r="A29" s="16" t="s">
        <v>41</v>
      </c>
      <c r="B29" s="79">
        <v>111.53114</v>
      </c>
      <c r="C29" s="79">
        <v>169.317294853</v>
      </c>
      <c r="D29" s="80">
        <v>132.761167</v>
      </c>
      <c r="E29" s="79">
        <v>146.809930509</v>
      </c>
      <c r="F29" s="79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f t="shared" si="0"/>
        <v>560.4195323619999</v>
      </c>
    </row>
    <row r="30" spans="1:14" s="30" customFormat="1" ht="14.25" customHeight="1">
      <c r="A30" s="51" t="s">
        <v>39</v>
      </c>
      <c r="B30" s="79">
        <v>18.457216071999994</v>
      </c>
      <c r="C30" s="79">
        <v>194.26478081599998</v>
      </c>
      <c r="D30" s="80">
        <v>29.144623797999987</v>
      </c>
      <c r="E30" s="79">
        <v>22.36623262799997</v>
      </c>
      <c r="F30" s="79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f t="shared" si="0"/>
        <v>264.23285331399995</v>
      </c>
    </row>
    <row r="31" spans="1:14" s="30" customFormat="1" ht="12.75">
      <c r="A31" s="16" t="s">
        <v>14</v>
      </c>
      <c r="B31" s="79">
        <v>306.39717469999994</v>
      </c>
      <c r="C31" s="79">
        <v>-161.75291257400002</v>
      </c>
      <c r="D31" s="80">
        <v>135.448273769</v>
      </c>
      <c r="E31" s="79">
        <v>91.587881882</v>
      </c>
      <c r="F31" s="79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f t="shared" si="0"/>
        <v>371.6804177769999</v>
      </c>
    </row>
    <row r="32" spans="1:14" s="30" customFormat="1" ht="14.25" customHeight="1">
      <c r="A32" s="16" t="s">
        <v>42</v>
      </c>
      <c r="B32" s="79">
        <v>232.386141937</v>
      </c>
      <c r="C32" s="79">
        <v>-238.89801901700002</v>
      </c>
      <c r="D32" s="80">
        <v>40.510664477</v>
      </c>
      <c r="E32" s="79">
        <v>0.8610782930000005</v>
      </c>
      <c r="F32" s="79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f t="shared" si="0"/>
        <v>34.859865689999964</v>
      </c>
    </row>
    <row r="33" spans="1:14" s="30" customFormat="1" ht="14.25" customHeight="1">
      <c r="A33" s="51" t="s">
        <v>40</v>
      </c>
      <c r="B33" s="79">
        <v>74.01103276300002</v>
      </c>
      <c r="C33" s="79">
        <v>77.145106443</v>
      </c>
      <c r="D33" s="80">
        <v>94.93760929199999</v>
      </c>
      <c r="E33" s="79">
        <v>90.726803589</v>
      </c>
      <c r="F33" s="79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f t="shared" si="0"/>
        <v>336.820552087</v>
      </c>
    </row>
    <row r="34" spans="1:14" s="30" customFormat="1" ht="12.75">
      <c r="A34" s="16" t="s">
        <v>12</v>
      </c>
      <c r="B34" s="79">
        <v>6.5310873130000004</v>
      </c>
      <c r="C34" s="79">
        <v>357.28861774899997</v>
      </c>
      <c r="D34" s="80">
        <v>7.131794782</v>
      </c>
      <c r="E34" s="79">
        <v>16.144006169</v>
      </c>
      <c r="F34" s="79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f t="shared" si="0"/>
        <v>387.095506013</v>
      </c>
    </row>
    <row r="35" spans="1:14" s="30" customFormat="1" ht="8.25" customHeight="1">
      <c r="A35" s="16"/>
      <c r="B35" s="79"/>
      <c r="C35" s="79"/>
      <c r="D35" s="80"/>
      <c r="E35" s="79"/>
      <c r="F35" s="79"/>
      <c r="G35" s="80"/>
      <c r="H35" s="80"/>
      <c r="I35" s="80"/>
      <c r="J35" s="80"/>
      <c r="K35" s="80"/>
      <c r="L35" s="80"/>
      <c r="M35" s="80"/>
      <c r="N35" s="80"/>
    </row>
    <row r="36" spans="1:14" s="14" customFormat="1" ht="12.75">
      <c r="A36" s="31" t="s">
        <v>0</v>
      </c>
      <c r="B36" s="81">
        <v>1964.484159495</v>
      </c>
      <c r="C36" s="81">
        <v>2220.656110708</v>
      </c>
      <c r="D36" s="82">
        <v>2068.5652801720003</v>
      </c>
      <c r="E36" s="81">
        <v>1876.1431719349998</v>
      </c>
      <c r="F36" s="81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f>+SUM(B36:M36)</f>
        <v>8129.84872231</v>
      </c>
    </row>
    <row r="37" spans="1:14" s="30" customFormat="1" ht="12.75">
      <c r="A37" s="19" t="s">
        <v>15</v>
      </c>
      <c r="B37" s="83">
        <v>963.4253336390001</v>
      </c>
      <c r="C37" s="83">
        <v>993.1918995489998</v>
      </c>
      <c r="D37" s="84">
        <v>1027.3979946739998</v>
      </c>
      <c r="E37" s="83">
        <v>1018.3175989209999</v>
      </c>
      <c r="F37" s="83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f t="shared" si="0"/>
        <v>4002.3328267829997</v>
      </c>
    </row>
    <row r="38" spans="1:14" s="30" customFormat="1" ht="12.75">
      <c r="A38" s="16" t="s">
        <v>16</v>
      </c>
      <c r="B38" s="79">
        <v>109.554978343</v>
      </c>
      <c r="C38" s="79">
        <v>307.566898865</v>
      </c>
      <c r="D38" s="80">
        <v>206.57405407600004</v>
      </c>
      <c r="E38" s="79">
        <v>177.742523105</v>
      </c>
      <c r="F38" s="79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f t="shared" si="0"/>
        <v>801.4384543890001</v>
      </c>
    </row>
    <row r="39" spans="1:14" s="30" customFormat="1" ht="12.75">
      <c r="A39" s="52" t="s">
        <v>43</v>
      </c>
      <c r="B39" s="79">
        <v>30.102021913</v>
      </c>
      <c r="C39" s="79">
        <v>174.875760879</v>
      </c>
      <c r="D39" s="80">
        <v>95.105004612</v>
      </c>
      <c r="E39" s="79">
        <v>99.562143478</v>
      </c>
      <c r="F39" s="79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f t="shared" si="0"/>
        <v>399.64493088200004</v>
      </c>
    </row>
    <row r="40" spans="1:14" s="30" customFormat="1" ht="12.75">
      <c r="A40" s="52" t="s">
        <v>44</v>
      </c>
      <c r="B40" s="79">
        <v>56.194014714999994</v>
      </c>
      <c r="C40" s="79">
        <v>89.610840337</v>
      </c>
      <c r="D40" s="80">
        <v>106.07309948400001</v>
      </c>
      <c r="E40" s="79">
        <v>76.00441962800001</v>
      </c>
      <c r="F40" s="79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f t="shared" si="0"/>
        <v>327.882374164</v>
      </c>
    </row>
    <row r="41" spans="1:14" s="30" customFormat="1" ht="12.75">
      <c r="A41" s="52" t="s">
        <v>45</v>
      </c>
      <c r="B41" s="79">
        <v>0.00041641</v>
      </c>
      <c r="C41" s="79">
        <v>0.041719924</v>
      </c>
      <c r="D41" s="80">
        <v>4.88886269</v>
      </c>
      <c r="E41" s="79">
        <v>2.403966874</v>
      </c>
      <c r="F41" s="79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f t="shared" si="0"/>
        <v>7.334965898</v>
      </c>
    </row>
    <row r="42" spans="1:14" s="30" customFormat="1" ht="12.75">
      <c r="A42" s="52" t="s">
        <v>46</v>
      </c>
      <c r="B42" s="79">
        <v>23.25852530499999</v>
      </c>
      <c r="C42" s="79">
        <v>43.03857772499998</v>
      </c>
      <c r="D42" s="80">
        <v>0.5070872899999959</v>
      </c>
      <c r="E42" s="79">
        <v>-0.22800687500002095</v>
      </c>
      <c r="F42" s="79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f t="shared" si="0"/>
        <v>66.57618344499996</v>
      </c>
    </row>
    <row r="43" spans="1:14" s="30" customFormat="1" ht="12.75">
      <c r="A43" s="16" t="s">
        <v>17</v>
      </c>
      <c r="B43" s="79">
        <v>335.84208396</v>
      </c>
      <c r="C43" s="79">
        <v>41.321143781</v>
      </c>
      <c r="D43" s="80">
        <v>59.233254419</v>
      </c>
      <c r="E43" s="79">
        <v>22.770598943</v>
      </c>
      <c r="F43" s="79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f t="shared" si="0"/>
        <v>459.167081103</v>
      </c>
    </row>
    <row r="44" spans="1:14" s="30" customFormat="1" ht="12.75">
      <c r="A44" s="52" t="s">
        <v>47</v>
      </c>
      <c r="B44" s="79">
        <v>306.15916346</v>
      </c>
      <c r="C44" s="79">
        <v>5.131293781</v>
      </c>
      <c r="D44" s="80">
        <v>23.769017771999998</v>
      </c>
      <c r="E44" s="79">
        <v>20.134603571</v>
      </c>
      <c r="F44" s="79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f t="shared" si="0"/>
        <v>355.194078584</v>
      </c>
    </row>
    <row r="45" spans="1:14" s="30" customFormat="1" ht="12.75">
      <c r="A45" s="52" t="s">
        <v>48</v>
      </c>
      <c r="B45" s="79">
        <v>29.6829205</v>
      </c>
      <c r="C45" s="79">
        <v>36.18985</v>
      </c>
      <c r="D45" s="80">
        <v>35.464236647</v>
      </c>
      <c r="E45" s="79">
        <v>2.635995372</v>
      </c>
      <c r="F45" s="79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f t="shared" si="0"/>
        <v>103.973002519</v>
      </c>
    </row>
    <row r="46" spans="1:14" s="30" customFormat="1" ht="12.75">
      <c r="A46" s="16" t="s">
        <v>3</v>
      </c>
      <c r="B46" s="79">
        <v>0</v>
      </c>
      <c r="C46" s="79">
        <v>0</v>
      </c>
      <c r="D46" s="80">
        <v>0</v>
      </c>
      <c r="E46" s="79">
        <v>0</v>
      </c>
      <c r="F46" s="79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f t="shared" si="0"/>
        <v>0</v>
      </c>
    </row>
    <row r="47" spans="1:14" s="30" customFormat="1" ht="12.75">
      <c r="A47" s="16" t="s">
        <v>2</v>
      </c>
      <c r="B47" s="79">
        <v>255.85564789400001</v>
      </c>
      <c r="C47" s="79">
        <v>576.48235894</v>
      </c>
      <c r="D47" s="80">
        <v>373.113955427</v>
      </c>
      <c r="E47" s="79">
        <v>331.377226298</v>
      </c>
      <c r="F47" s="79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f t="shared" si="0"/>
        <v>1536.8291885590002</v>
      </c>
    </row>
    <row r="48" spans="1:14" s="30" customFormat="1" ht="12.75" customHeight="1" hidden="1">
      <c r="A48" s="16" t="s">
        <v>52</v>
      </c>
      <c r="B48" s="79">
        <v>0</v>
      </c>
      <c r="C48" s="79">
        <v>0</v>
      </c>
      <c r="D48" s="80">
        <v>0</v>
      </c>
      <c r="E48" s="79">
        <v>0</v>
      </c>
      <c r="F48" s="79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f t="shared" si="0"/>
        <v>0</v>
      </c>
    </row>
    <row r="49" spans="1:14" s="30" customFormat="1" ht="12.75" customHeight="1" hidden="1">
      <c r="A49" s="16" t="s">
        <v>53</v>
      </c>
      <c r="B49" s="79">
        <v>0</v>
      </c>
      <c r="C49" s="79">
        <v>0</v>
      </c>
      <c r="D49" s="80">
        <v>0</v>
      </c>
      <c r="E49" s="79">
        <v>0</v>
      </c>
      <c r="F49" s="79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f t="shared" si="0"/>
        <v>0</v>
      </c>
    </row>
    <row r="50" spans="1:14" s="30" customFormat="1" ht="12.75" customHeight="1" hidden="1">
      <c r="A50" s="16" t="s">
        <v>54</v>
      </c>
      <c r="B50" s="79">
        <v>0</v>
      </c>
      <c r="C50" s="79">
        <v>0</v>
      </c>
      <c r="D50" s="80">
        <v>0</v>
      </c>
      <c r="E50" s="79">
        <v>0</v>
      </c>
      <c r="F50" s="79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f t="shared" si="0"/>
        <v>0</v>
      </c>
    </row>
    <row r="51" spans="1:14" s="30" customFormat="1" ht="12.75">
      <c r="A51" s="16" t="s">
        <v>82</v>
      </c>
      <c r="B51" s="79">
        <v>0.31492307599999997</v>
      </c>
      <c r="C51" s="79">
        <v>2.542086325</v>
      </c>
      <c r="D51" s="80">
        <v>8.700502178999999</v>
      </c>
      <c r="E51" s="79">
        <v>2.311264627</v>
      </c>
      <c r="F51" s="79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f t="shared" si="0"/>
        <v>13.868776207</v>
      </c>
    </row>
    <row r="52" spans="1:14" s="30" customFormat="1" ht="12.75" hidden="1">
      <c r="A52" s="16" t="s">
        <v>53</v>
      </c>
      <c r="B52" s="79">
        <v>0.31492307599999997</v>
      </c>
      <c r="C52" s="79">
        <v>2.542086325</v>
      </c>
      <c r="D52" s="80">
        <v>8.700502178999999</v>
      </c>
      <c r="E52" s="79">
        <v>2.311264627</v>
      </c>
      <c r="F52" s="79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f t="shared" si="0"/>
        <v>13.868776207</v>
      </c>
    </row>
    <row r="53" spans="1:14" s="30" customFormat="1" ht="12.75" hidden="1">
      <c r="A53" s="16" t="s">
        <v>54</v>
      </c>
      <c r="B53" s="79">
        <v>0</v>
      </c>
      <c r="C53" s="79">
        <v>0</v>
      </c>
      <c r="D53" s="80">
        <v>0</v>
      </c>
      <c r="E53" s="79">
        <v>0</v>
      </c>
      <c r="F53" s="79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f t="shared" si="0"/>
        <v>0</v>
      </c>
    </row>
    <row r="54" spans="1:14" s="30" customFormat="1" ht="12.75">
      <c r="A54" s="16" t="s">
        <v>83</v>
      </c>
      <c r="B54" s="79">
        <v>255.540724818</v>
      </c>
      <c r="C54" s="79">
        <v>573.940272615</v>
      </c>
      <c r="D54" s="80">
        <v>364.413453248</v>
      </c>
      <c r="E54" s="79">
        <v>329.06596167099997</v>
      </c>
      <c r="F54" s="79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f t="shared" si="0"/>
        <v>1522.960412352</v>
      </c>
    </row>
    <row r="55" spans="1:14" s="30" customFormat="1" ht="12.75" hidden="1">
      <c r="A55" s="16" t="s">
        <v>53</v>
      </c>
      <c r="B55" s="79">
        <v>157.98686274599999</v>
      </c>
      <c r="C55" s="79">
        <v>316.92429028500004</v>
      </c>
      <c r="D55" s="80">
        <v>209.159011726</v>
      </c>
      <c r="E55" s="79">
        <v>225.52668555999998</v>
      </c>
      <c r="F55" s="79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f t="shared" si="0"/>
        <v>909.596850317</v>
      </c>
    </row>
    <row r="56" spans="1:14" s="30" customFormat="1" ht="12.75" hidden="1">
      <c r="A56" s="16" t="s">
        <v>54</v>
      </c>
      <c r="B56" s="79">
        <v>97.553862072</v>
      </c>
      <c r="C56" s="79">
        <v>257.01598233</v>
      </c>
      <c r="D56" s="80">
        <v>155.254441522</v>
      </c>
      <c r="E56" s="79">
        <v>103.53927611099999</v>
      </c>
      <c r="F56" s="79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f t="shared" si="0"/>
        <v>613.3635620350001</v>
      </c>
    </row>
    <row r="57" spans="1:14" s="30" customFormat="1" ht="12.75">
      <c r="A57" s="16" t="s">
        <v>18</v>
      </c>
      <c r="B57" s="79">
        <v>275.855507803</v>
      </c>
      <c r="C57" s="79">
        <v>289.791476109</v>
      </c>
      <c r="D57" s="80">
        <v>337.93845605</v>
      </c>
      <c r="E57" s="79">
        <v>295.84329470599994</v>
      </c>
      <c r="F57" s="79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f t="shared" si="0"/>
        <v>1199.4287346679998</v>
      </c>
    </row>
    <row r="58" spans="1:14" s="30" customFormat="1" ht="12.75">
      <c r="A58" s="16" t="s">
        <v>19</v>
      </c>
      <c r="B58" s="79">
        <v>23.950607856000005</v>
      </c>
      <c r="C58" s="79">
        <v>12.302333464</v>
      </c>
      <c r="D58" s="80">
        <v>64.30756552599999</v>
      </c>
      <c r="E58" s="79">
        <v>30.091929961999995</v>
      </c>
      <c r="F58" s="79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f t="shared" si="0"/>
        <v>130.652436808</v>
      </c>
    </row>
    <row r="59" spans="1:14" s="30" customFormat="1" ht="12.75">
      <c r="A59" s="16" t="s">
        <v>55</v>
      </c>
      <c r="B59" s="79">
        <v>18.939587856000003</v>
      </c>
      <c r="C59" s="79">
        <v>11.770366666</v>
      </c>
      <c r="D59" s="80">
        <v>35.418513035</v>
      </c>
      <c r="E59" s="79">
        <v>24.922062855999997</v>
      </c>
      <c r="F59" s="79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f t="shared" si="0"/>
        <v>91.05053041299999</v>
      </c>
    </row>
    <row r="60" spans="1:14" s="30" customFormat="1" ht="25.5" customHeight="1" hidden="1">
      <c r="A60" s="54" t="s">
        <v>56</v>
      </c>
      <c r="B60" s="79">
        <v>0</v>
      </c>
      <c r="C60" s="79">
        <v>3</v>
      </c>
      <c r="D60" s="80">
        <v>10.95</v>
      </c>
      <c r="E60" s="79">
        <v>6</v>
      </c>
      <c r="F60" s="79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f t="shared" si="0"/>
        <v>19.95</v>
      </c>
    </row>
    <row r="61" spans="1:14" s="30" customFormat="1" ht="12.75" customHeight="1" hidden="1">
      <c r="A61" s="54" t="s">
        <v>57</v>
      </c>
      <c r="B61" s="79">
        <v>16.655268928</v>
      </c>
      <c r="C61" s="79">
        <v>2.436867045</v>
      </c>
      <c r="D61" s="80">
        <v>18.488230006</v>
      </c>
      <c r="E61" s="79">
        <v>13.03769055</v>
      </c>
      <c r="F61" s="79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f t="shared" si="0"/>
        <v>50.618056529</v>
      </c>
    </row>
    <row r="62" spans="1:14" s="30" customFormat="1" ht="25.5" customHeight="1" hidden="1">
      <c r="A62" s="54" t="s">
        <v>58</v>
      </c>
      <c r="B62" s="79">
        <v>0</v>
      </c>
      <c r="C62" s="79">
        <v>0.0826636</v>
      </c>
      <c r="D62" s="80">
        <v>0.40762400000000004</v>
      </c>
      <c r="E62" s="79">
        <v>0.17862360000000002</v>
      </c>
      <c r="F62" s="79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f t="shared" si="0"/>
        <v>0.6689112</v>
      </c>
    </row>
    <row r="63" spans="1:14" s="30" customFormat="1" ht="12.75" customHeight="1" hidden="1">
      <c r="A63" s="16" t="s">
        <v>59</v>
      </c>
      <c r="B63" s="79">
        <v>0.689492262</v>
      </c>
      <c r="C63" s="79">
        <v>4.346909355</v>
      </c>
      <c r="D63" s="80">
        <v>4.003732363</v>
      </c>
      <c r="E63" s="79">
        <v>3.96682204</v>
      </c>
      <c r="F63" s="79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f t="shared" si="0"/>
        <v>13.00695602</v>
      </c>
    </row>
    <row r="64" spans="1:14" s="30" customFormat="1" ht="12.75" customHeight="1" hidden="1">
      <c r="A64" s="16" t="s">
        <v>60</v>
      </c>
      <c r="B64" s="79">
        <v>1.594826666</v>
      </c>
      <c r="C64" s="79">
        <v>1.903926666</v>
      </c>
      <c r="D64" s="80">
        <v>1.568926666</v>
      </c>
      <c r="E64" s="79">
        <v>1.738926666</v>
      </c>
      <c r="F64" s="79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f t="shared" si="0"/>
        <v>6.806606664</v>
      </c>
    </row>
    <row r="65" spans="1:14" s="30" customFormat="1" ht="12.75">
      <c r="A65" s="16" t="s">
        <v>61</v>
      </c>
      <c r="B65" s="79">
        <v>5.01102</v>
      </c>
      <c r="C65" s="79">
        <v>0.531966798</v>
      </c>
      <c r="D65" s="80">
        <v>28.889052491</v>
      </c>
      <c r="E65" s="79">
        <v>5.169867106</v>
      </c>
      <c r="F65" s="79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f t="shared" si="0"/>
        <v>39.601906395</v>
      </c>
    </row>
    <row r="66" spans="1:14" s="30" customFormat="1" ht="12.75" customHeight="1" hidden="1">
      <c r="A66" s="16" t="s">
        <v>62</v>
      </c>
      <c r="B66" s="79">
        <v>5.01102</v>
      </c>
      <c r="C66" s="79">
        <v>0.531966798</v>
      </c>
      <c r="D66" s="80">
        <v>1.93479</v>
      </c>
      <c r="E66" s="79">
        <v>1.6136075</v>
      </c>
      <c r="F66" s="79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f t="shared" si="0"/>
        <v>9.091384298000001</v>
      </c>
    </row>
    <row r="67" spans="1:14" s="30" customFormat="1" ht="12.75" customHeight="1" hidden="1">
      <c r="A67" s="16" t="s">
        <v>63</v>
      </c>
      <c r="B67" s="79">
        <v>0</v>
      </c>
      <c r="C67" s="79">
        <v>0</v>
      </c>
      <c r="D67" s="80">
        <v>0</v>
      </c>
      <c r="E67" s="79">
        <v>0</v>
      </c>
      <c r="F67" s="79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f t="shared" si="0"/>
        <v>0</v>
      </c>
    </row>
    <row r="68" spans="1:14" s="30" customFormat="1" ht="12.75" customHeight="1" hidden="1">
      <c r="A68" s="16" t="s">
        <v>64</v>
      </c>
      <c r="B68" s="79">
        <v>0</v>
      </c>
      <c r="C68" s="79">
        <v>0</v>
      </c>
      <c r="D68" s="80">
        <v>26.954262491</v>
      </c>
      <c r="E68" s="79">
        <v>3.5562596060000002</v>
      </c>
      <c r="F68" s="79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f t="shared" si="0"/>
        <v>30.510522097000003</v>
      </c>
    </row>
    <row r="69" spans="1:14" s="30" customFormat="1" ht="7.5" customHeight="1">
      <c r="A69" s="16"/>
      <c r="B69" s="79"/>
      <c r="C69" s="79"/>
      <c r="D69" s="80"/>
      <c r="E69" s="79"/>
      <c r="F69" s="79"/>
      <c r="G69" s="80"/>
      <c r="H69" s="80"/>
      <c r="I69" s="80"/>
      <c r="J69" s="80"/>
      <c r="K69" s="80"/>
      <c r="L69" s="80"/>
      <c r="M69" s="80"/>
      <c r="N69" s="80"/>
    </row>
    <row r="70" spans="1:14" s="30" customFormat="1" ht="13.5">
      <c r="A70" s="34" t="s">
        <v>20</v>
      </c>
      <c r="B70" s="85">
        <v>139.8619358210001</v>
      </c>
      <c r="C70" s="85">
        <v>85.94700876100023</v>
      </c>
      <c r="D70" s="86">
        <v>-133.5821825410003</v>
      </c>
      <c r="E70" s="85">
        <v>379.6836447460005</v>
      </c>
      <c r="F70" s="85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f t="shared" si="0"/>
        <v>471.9104067870005</v>
      </c>
    </row>
    <row r="71" spans="1:14" s="30" customFormat="1" ht="7.5" customHeight="1">
      <c r="A71" s="31"/>
      <c r="B71" s="87"/>
      <c r="C71" s="87"/>
      <c r="D71" s="82"/>
      <c r="E71" s="87"/>
      <c r="F71" s="87"/>
      <c r="G71" s="82"/>
      <c r="H71" s="82"/>
      <c r="I71" s="82"/>
      <c r="J71" s="82"/>
      <c r="K71" s="82"/>
      <c r="L71" s="82"/>
      <c r="M71" s="82"/>
      <c r="N71" s="82"/>
    </row>
    <row r="72" spans="1:14" s="14" customFormat="1" ht="6.75" customHeight="1">
      <c r="A72" s="31"/>
      <c r="B72" s="81"/>
      <c r="C72" s="81"/>
      <c r="D72" s="82"/>
      <c r="E72" s="81"/>
      <c r="F72" s="81"/>
      <c r="G72" s="82"/>
      <c r="H72" s="82"/>
      <c r="I72" s="82"/>
      <c r="J72" s="82"/>
      <c r="K72" s="82"/>
      <c r="L72" s="82"/>
      <c r="M72" s="82"/>
      <c r="N72" s="82"/>
    </row>
    <row r="73" spans="1:14" s="18" customFormat="1" ht="12.75" outlineLevel="2">
      <c r="A73" s="14" t="s">
        <v>21</v>
      </c>
      <c r="B73" s="77">
        <v>36.879908792</v>
      </c>
      <c r="C73" s="77">
        <v>214.13003094599998</v>
      </c>
      <c r="D73" s="78">
        <v>290.127911726</v>
      </c>
      <c r="E73" s="77">
        <v>280.27132817200004</v>
      </c>
      <c r="F73" s="77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f>+SUM(B73:M73)</f>
        <v>821.409179636</v>
      </c>
    </row>
    <row r="74" spans="1:14" s="30" customFormat="1" ht="12.75">
      <c r="A74" s="16" t="s">
        <v>22</v>
      </c>
      <c r="B74" s="79">
        <v>36.879908792</v>
      </c>
      <c r="C74" s="79">
        <v>213.58961624799997</v>
      </c>
      <c r="D74" s="80">
        <v>282.23193770999995</v>
      </c>
      <c r="E74" s="79">
        <v>278.27646733200004</v>
      </c>
      <c r="F74" s="79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f>+SUM(B74:M74)</f>
        <v>810.977930082</v>
      </c>
    </row>
    <row r="75" spans="1:14" s="30" customFormat="1" ht="12.75">
      <c r="A75" s="16" t="s">
        <v>23</v>
      </c>
      <c r="B75" s="79">
        <v>0</v>
      </c>
      <c r="C75" s="79">
        <v>0.5404146980000001</v>
      </c>
      <c r="D75" s="80">
        <v>7.895974016</v>
      </c>
      <c r="E75" s="79">
        <v>1.9948608400000003</v>
      </c>
      <c r="F75" s="79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f>+SUM(B75:M75)</f>
        <v>10.431249554</v>
      </c>
    </row>
    <row r="76" spans="1:14" s="30" customFormat="1" ht="9" customHeight="1">
      <c r="A76" s="16"/>
      <c r="B76" s="79"/>
      <c r="C76" s="79"/>
      <c r="D76" s="80"/>
      <c r="E76" s="79"/>
      <c r="F76" s="79"/>
      <c r="G76" s="80"/>
      <c r="H76" s="80"/>
      <c r="I76" s="80"/>
      <c r="J76" s="80"/>
      <c r="K76" s="80"/>
      <c r="L76" s="80"/>
      <c r="M76" s="80"/>
      <c r="N76" s="80"/>
    </row>
    <row r="77" spans="1:15" s="30" customFormat="1" ht="13.5">
      <c r="A77" s="36" t="s">
        <v>24</v>
      </c>
      <c r="B77" s="88">
        <v>102.98202702900008</v>
      </c>
      <c r="C77" s="88">
        <v>-128.18302218499974</v>
      </c>
      <c r="D77" s="89">
        <v>-423.7100942670003</v>
      </c>
      <c r="E77" s="88">
        <v>99.41231657400044</v>
      </c>
      <c r="F77" s="88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f>+SUM(B77:M77)</f>
        <v>-349.49877284899947</v>
      </c>
      <c r="O77" s="90"/>
    </row>
    <row r="78" spans="1:14" s="30" customFormat="1" ht="5.25" customHeight="1">
      <c r="A78" s="16"/>
      <c r="B78" s="79"/>
      <c r="C78" s="79"/>
      <c r="D78" s="80"/>
      <c r="E78" s="79"/>
      <c r="F78" s="79"/>
      <c r="G78" s="80"/>
      <c r="H78" s="80"/>
      <c r="I78" s="80"/>
      <c r="J78" s="80"/>
      <c r="K78" s="80"/>
      <c r="L78" s="80"/>
      <c r="M78" s="80"/>
      <c r="N78" s="80"/>
    </row>
    <row r="79" spans="1:14" s="30" customFormat="1" ht="12.75">
      <c r="A79" s="91" t="s">
        <v>25</v>
      </c>
      <c r="B79" s="79"/>
      <c r="C79" s="79"/>
      <c r="D79" s="92"/>
      <c r="E79" s="79"/>
      <c r="F79" s="79"/>
      <c r="G79" s="92"/>
      <c r="H79" s="92"/>
      <c r="I79" s="92"/>
      <c r="J79" s="92"/>
      <c r="K79" s="92"/>
      <c r="L79" s="92"/>
      <c r="M79" s="92"/>
      <c r="N79" s="92"/>
    </row>
    <row r="80" spans="1:14" s="30" customFormat="1" ht="10.5" customHeight="1">
      <c r="A80" s="14"/>
      <c r="B80" s="79"/>
      <c r="C80" s="79"/>
      <c r="D80" s="78"/>
      <c r="E80" s="79"/>
      <c r="F80" s="79"/>
      <c r="G80" s="78"/>
      <c r="H80" s="78"/>
      <c r="I80" s="78"/>
      <c r="J80" s="78"/>
      <c r="K80" s="78"/>
      <c r="L80" s="78"/>
      <c r="M80" s="78"/>
      <c r="N80" s="78"/>
    </row>
    <row r="81" spans="1:14" s="18" customFormat="1" ht="12.75" outlineLevel="2">
      <c r="A81" s="14" t="s">
        <v>26</v>
      </c>
      <c r="B81" s="77">
        <v>2.9460292339428613</v>
      </c>
      <c r="C81" s="77">
        <v>-648.9977951472165</v>
      </c>
      <c r="D81" s="78">
        <v>2782.277739319413</v>
      </c>
      <c r="E81" s="77">
        <v>-0.307018273</v>
      </c>
      <c r="F81" s="77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f aca="true" t="shared" si="1" ref="N81:N93">+SUM(B81:M81)</f>
        <v>2135.918955133139</v>
      </c>
    </row>
    <row r="82" spans="1:14" s="30" customFormat="1" ht="12.75">
      <c r="A82" s="16" t="s">
        <v>27</v>
      </c>
      <c r="B82" s="79">
        <v>2.9460292339428613</v>
      </c>
      <c r="C82" s="79">
        <v>-648.9977951472165</v>
      </c>
      <c r="D82" s="80">
        <v>2782.277739319413</v>
      </c>
      <c r="E82" s="79">
        <v>-0.307018273</v>
      </c>
      <c r="F82" s="79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f t="shared" si="1"/>
        <v>2135.918955133139</v>
      </c>
    </row>
    <row r="83" spans="1:14" s="30" customFormat="1" ht="12.75">
      <c r="A83" s="16" t="s">
        <v>28</v>
      </c>
      <c r="B83" s="79">
        <v>0</v>
      </c>
      <c r="C83" s="79">
        <v>0</v>
      </c>
      <c r="D83" s="80">
        <v>0</v>
      </c>
      <c r="E83" s="79">
        <v>0</v>
      </c>
      <c r="F83" s="79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f t="shared" si="1"/>
        <v>0</v>
      </c>
    </row>
    <row r="84" spans="1:14" s="18" customFormat="1" ht="12.75" outlineLevel="2">
      <c r="A84" s="14" t="s">
        <v>29</v>
      </c>
      <c r="B84" s="77">
        <v>-666.7002173399999</v>
      </c>
      <c r="C84" s="77">
        <v>-524.261223114</v>
      </c>
      <c r="D84" s="78">
        <v>3419.70269524</v>
      </c>
      <c r="E84" s="77">
        <v>177.308846539</v>
      </c>
      <c r="F84" s="77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f t="shared" si="1"/>
        <v>2406.0501013250005</v>
      </c>
    </row>
    <row r="85" spans="1:14" s="30" customFormat="1" ht="12.75">
      <c r="A85" s="16" t="s">
        <v>27</v>
      </c>
      <c r="B85" s="79">
        <v>-545.0575575009999</v>
      </c>
      <c r="C85" s="79">
        <v>-503.19912649400004</v>
      </c>
      <c r="D85" s="80">
        <v>82.414764042</v>
      </c>
      <c r="E85" s="79">
        <v>-0.9114374189999999</v>
      </c>
      <c r="F85" s="79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f t="shared" si="1"/>
        <v>-966.753357372</v>
      </c>
    </row>
    <row r="86" spans="1:14" s="30" customFormat="1" ht="12.75">
      <c r="A86" s="16" t="s">
        <v>28</v>
      </c>
      <c r="B86" s="79">
        <v>-121.64265983899999</v>
      </c>
      <c r="C86" s="79">
        <v>-21.062096620000002</v>
      </c>
      <c r="D86" s="80">
        <v>3337.287931198</v>
      </c>
      <c r="E86" s="79">
        <v>178.220283958</v>
      </c>
      <c r="F86" s="79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f t="shared" si="1"/>
        <v>3372.803458697</v>
      </c>
    </row>
    <row r="87" spans="1:14" s="30" customFormat="1" ht="6" customHeight="1">
      <c r="A87" s="16"/>
      <c r="B87" s="79"/>
      <c r="C87" s="79"/>
      <c r="D87" s="80"/>
      <c r="E87" s="79"/>
      <c r="F87" s="79"/>
      <c r="G87" s="80"/>
      <c r="H87" s="80"/>
      <c r="I87" s="80"/>
      <c r="J87" s="80"/>
      <c r="K87" s="80"/>
      <c r="L87" s="80"/>
      <c r="M87" s="80"/>
      <c r="N87" s="80"/>
    </row>
    <row r="88" spans="1:14" s="14" customFormat="1" ht="12.75">
      <c r="A88" s="14" t="s">
        <v>30</v>
      </c>
      <c r="B88" s="77">
        <v>-645.057557501</v>
      </c>
      <c r="C88" s="77">
        <v>-338.19912649400004</v>
      </c>
      <c r="D88" s="78">
        <v>164.850764042</v>
      </c>
      <c r="E88" s="77">
        <v>-0.07285774</v>
      </c>
      <c r="F88" s="77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f t="shared" si="1"/>
        <v>-818.478777693</v>
      </c>
    </row>
    <row r="89" spans="1:14" s="40" customFormat="1" ht="12.75">
      <c r="A89" s="16" t="s">
        <v>31</v>
      </c>
      <c r="B89" s="93">
        <v>1170.564196523</v>
      </c>
      <c r="C89" s="93">
        <v>128.780825516</v>
      </c>
      <c r="D89" s="80">
        <v>164.850764042</v>
      </c>
      <c r="E89" s="93">
        <v>0</v>
      </c>
      <c r="F89" s="93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f t="shared" si="1"/>
        <v>1464.195786081</v>
      </c>
    </row>
    <row r="90" spans="1:16" s="40" customFormat="1" ht="12.75">
      <c r="A90" s="16" t="s">
        <v>32</v>
      </c>
      <c r="B90" s="93">
        <v>1815.621754024</v>
      </c>
      <c r="C90" s="93">
        <v>466.97995201000003</v>
      </c>
      <c r="D90" s="80">
        <v>0</v>
      </c>
      <c r="E90" s="93">
        <v>0.07285774</v>
      </c>
      <c r="F90" s="93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f t="shared" si="1"/>
        <v>2282.674563774</v>
      </c>
      <c r="P90" s="99"/>
    </row>
    <row r="91" spans="2:14" s="40" customFormat="1" ht="6.75" customHeight="1">
      <c r="B91" s="93"/>
      <c r="C91" s="93"/>
      <c r="D91" s="94"/>
      <c r="E91" s="93"/>
      <c r="F91" s="93"/>
      <c r="G91" s="94"/>
      <c r="H91" s="94"/>
      <c r="I91" s="94"/>
      <c r="J91" s="94"/>
      <c r="K91" s="94"/>
      <c r="L91" s="94"/>
      <c r="M91" s="94"/>
      <c r="N91" s="94"/>
    </row>
    <row r="92" spans="1:16" s="40" customFormat="1" ht="12.75">
      <c r="A92" s="14" t="s">
        <v>33</v>
      </c>
      <c r="B92" s="95">
        <v>2.9170646049428615</v>
      </c>
      <c r="C92" s="95">
        <v>-653.9782368902165</v>
      </c>
      <c r="D92" s="78">
        <v>2775.591725228413</v>
      </c>
      <c r="E92" s="95">
        <v>0</v>
      </c>
      <c r="F92" s="95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f t="shared" si="1"/>
        <v>2124.5305529431394</v>
      </c>
      <c r="P92" s="99"/>
    </row>
    <row r="93" spans="1:14" s="40" customFormat="1" ht="12.75">
      <c r="A93" s="16" t="s">
        <v>84</v>
      </c>
      <c r="B93" s="93">
        <v>2.9170646049428615</v>
      </c>
      <c r="C93" s="93">
        <v>-653.9782368902165</v>
      </c>
      <c r="D93" s="80">
        <v>2775.591725228413</v>
      </c>
      <c r="E93" s="93">
        <v>0</v>
      </c>
      <c r="F93" s="93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f t="shared" si="1"/>
        <v>2124.5305529431394</v>
      </c>
    </row>
    <row r="94" spans="2:14" s="40" customFormat="1" ht="7.5" customHeight="1">
      <c r="B94" s="93"/>
      <c r="C94" s="93"/>
      <c r="D94" s="94"/>
      <c r="E94" s="93"/>
      <c r="F94" s="93"/>
      <c r="G94" s="94"/>
      <c r="H94" s="94"/>
      <c r="I94" s="94"/>
      <c r="J94" s="94"/>
      <c r="K94" s="94"/>
      <c r="L94" s="94"/>
      <c r="M94" s="94"/>
      <c r="N94" s="94"/>
    </row>
    <row r="95" spans="1:14" s="40" customFormat="1" ht="12.75">
      <c r="A95" s="14" t="s">
        <v>34</v>
      </c>
      <c r="B95" s="95">
        <v>-566.6642195449426</v>
      </c>
      <c r="C95" s="95">
        <v>-3.446450151783324</v>
      </c>
      <c r="D95" s="78">
        <v>213.71486165358692</v>
      </c>
      <c r="E95" s="95">
        <v>277.0281813860004</v>
      </c>
      <c r="F95" s="95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f>+SUM(B95:M95)</f>
        <v>-79.3676266571386</v>
      </c>
    </row>
    <row r="96" spans="6:9" ht="14.25">
      <c r="F96" s="23"/>
      <c r="I96" s="96"/>
    </row>
    <row r="97" spans="1:9" ht="15">
      <c r="A97" s="4" t="s">
        <v>90</v>
      </c>
      <c r="F97" s="23"/>
      <c r="I97" s="96"/>
    </row>
    <row r="98" spans="1:6" ht="15">
      <c r="A98" s="55" t="s">
        <v>85</v>
      </c>
      <c r="F98" s="23"/>
    </row>
    <row r="99" ht="14.25">
      <c r="F99" s="23"/>
    </row>
    <row r="100" ht="14.25">
      <c r="F100" s="23"/>
    </row>
  </sheetData>
  <sheetProtection/>
  <mergeCells count="18">
    <mergeCell ref="M9:M10"/>
    <mergeCell ref="N9:N10"/>
    <mergeCell ref="G9:G10"/>
    <mergeCell ref="H9:H10"/>
    <mergeCell ref="I9:I10"/>
    <mergeCell ref="J9:J10"/>
    <mergeCell ref="K9:K10"/>
    <mergeCell ref="L9:L10"/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</mergeCells>
  <printOptions horizontalCentered="1"/>
  <pageMargins left="0.56" right="0.49" top="0.28" bottom="0.28" header="0.2" footer="0.21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Humberto Colman</cp:lastModifiedBy>
  <cp:lastPrinted>2016-05-02T13:12:20Z</cp:lastPrinted>
  <dcterms:created xsi:type="dcterms:W3CDTF">1998-08-06T20:23:21Z</dcterms:created>
  <dcterms:modified xsi:type="dcterms:W3CDTF">2016-05-10T14:28:18Z</dcterms:modified>
  <cp:category/>
  <cp:version/>
  <cp:contentType/>
  <cp:contentStatus/>
</cp:coreProperties>
</file>