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<sst xmlns="http://schemas.openxmlformats.org/spreadsheetml/2006/main" count="178" uniqueCount="92">
  <si>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</si>
  <si>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</si>
  <si>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</si>
  <si>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</si>
  <si>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</si>
  <si>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</si>
  <si>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</si>
  <si>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</si>
  <si>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</si>
  <si>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</si>
  <si>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</si>
  <si>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</si>
  <si>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</si>
  <si>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</si>
  <si>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</si>
  <si>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</si>
  <si>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</si>
  <si>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</si>
  <si>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</si>
  <si>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</si>
  <si>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</si>
  <si>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</si>
  <si>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</si>
  <si>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</si>
  <si>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</si>
  <si>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</si>
  <si>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</si>
  <si>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</si>
  <si>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</si>
  <si>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</si>
  <si>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</si>
  <si>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</si>
  <si>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</si>
  <si>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</si>
  <si>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</si>
  <si>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</si>
  <si>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</si>
  <si>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</si>
  <si>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</si>
  <si>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</si>
  <si>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</si>
  <si>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</si>
  <si>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</si>
  <si>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</si>
  <si>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</si>
  <si>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</si>
  <si>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</si>
  <si>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</si>
  <si>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</si>
  <si>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</si>
  <si>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</si>
  <si>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</si>
  <si>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</si>
  <si>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</si>
  <si>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</si>
  <si>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</si>
  <si>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</si>
  <si>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</si>
  <si>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</si>
  <si>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</si>
  <si>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</si>
  <si>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</si>
  <si>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</si>
  <si>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</si>
  <si>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</si>
  <si>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</si>
  <si>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</si>
  <si>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</si>
  <si>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</si>
  <si>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</si>
  <si>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</si>
  <si>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</si>
  <si>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</si>
  <si>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</si>
  <si>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</si>
  <si>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</si>
  <si>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</si>
  <si>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</si>
  <si>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</si>
  <si>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</si>
  <si>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</si>
  <si>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</si>
  <si>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</si>
  <si>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</si>
  <si>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</si>
  <si>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</si>
  <si>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</si>
  <si>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</si>
  <si>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</si>
  <si>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Abril
2018</t>
  </si>
  <si>
    <t>Ejecución
Abril
2017</t>
  </si>
  <si>
    <r>
      <t xml:space="preserve">1 </t>
    </r>
    <r>
      <rPr>
        <sz val="10"/>
        <rFont val="Times New Roman"/>
        <family val="1"/>
      </rPr>
      <t>Ingresos Tributarios del mes de abril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</si>
</sst>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4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4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4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4" fillId="0" borderId="0" xfId="0" applyNumberFormat="1" applyFont="1" applyFill="1" applyAlignment="1" applyProtection="1">
      <alignment/>
      <protection/>
    </xf>
    <xf numFmtId="186" fontId="54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186" fontId="18" fillId="0" borderId="0" xfId="54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4" fillId="0" borderId="0" xfId="0" applyNumberFormat="1" applyFont="1" applyFill="1" applyAlignment="1" applyProtection="1">
      <alignment/>
      <protection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I8" sqref="I8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4" customWidth="1"/>
    <col min="7" max="7" width="6.3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2"/>
      <c r="G1" s="1"/>
      <c r="H1" s="1"/>
    </row>
    <row r="2" spans="1:8" ht="25.5" customHeight="1">
      <c r="A2" s="97" t="s">
        <v>4</v>
      </c>
      <c r="B2" s="97"/>
      <c r="C2" s="97"/>
      <c r="D2" s="97"/>
      <c r="E2" s="97"/>
      <c r="F2" s="97"/>
      <c r="G2" s="97"/>
      <c r="H2" s="97"/>
    </row>
    <row r="3" spans="1:8" ht="15.75">
      <c r="A3" s="98" t="s">
        <v>37</v>
      </c>
      <c r="B3" s="98"/>
      <c r="C3" s="98"/>
      <c r="D3" s="98"/>
      <c r="E3" s="98"/>
      <c r="F3" s="98"/>
      <c r="G3" s="98"/>
      <c r="H3" s="98"/>
    </row>
    <row r="4" spans="1:8" ht="7.5" customHeight="1">
      <c r="A4" s="3"/>
      <c r="B4" s="3"/>
      <c r="C4" s="3"/>
      <c r="D4" s="3"/>
      <c r="E4" s="3"/>
      <c r="F4" s="93"/>
      <c r="G4" s="3"/>
      <c r="H4" s="3"/>
    </row>
    <row r="5" spans="1:249" ht="18.75">
      <c r="A5" s="97" t="s">
        <v>5</v>
      </c>
      <c r="B5" s="97"/>
      <c r="C5" s="97"/>
      <c r="D5" s="97"/>
      <c r="E5" s="97"/>
      <c r="F5" s="97"/>
      <c r="G5" s="97"/>
      <c r="H5" s="9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7" t="s">
        <v>6</v>
      </c>
      <c r="B6" s="97"/>
      <c r="C6" s="97"/>
      <c r="D6" s="97"/>
      <c r="E6" s="97"/>
      <c r="F6" s="97"/>
      <c r="G6" s="97"/>
      <c r="H6" s="9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9" t="s">
        <v>1</v>
      </c>
      <c r="B8" s="95" t="s">
        <v>86</v>
      </c>
      <c r="C8" s="95" t="s">
        <v>90</v>
      </c>
      <c r="D8" s="95" t="s">
        <v>35</v>
      </c>
      <c r="E8" s="95" t="s">
        <v>88</v>
      </c>
      <c r="F8" s="95" t="s">
        <v>89</v>
      </c>
      <c r="G8" s="95" t="s">
        <v>35</v>
      </c>
      <c r="H8" s="95" t="s">
        <v>36</v>
      </c>
    </row>
    <row r="9" spans="1:8" s="9" customFormat="1" ht="23.25" customHeight="1" thickBot="1">
      <c r="A9" s="100"/>
      <c r="B9" s="96"/>
      <c r="C9" s="96"/>
      <c r="D9" s="96"/>
      <c r="E9" s="96"/>
      <c r="F9" s="96"/>
      <c r="G9" s="96"/>
      <c r="H9" s="96"/>
    </row>
    <row r="10" spans="1:8" s="12" customFormat="1" ht="12.75">
      <c r="A10" s="28" t="s">
        <v>7</v>
      </c>
      <c r="B10" s="11">
        <v>34114.715861715005</v>
      </c>
      <c r="C10" s="11">
        <v>8960.254940998999</v>
      </c>
      <c r="D10" s="48">
        <f>_xlfn.IFERROR((C10/B10*100),0)</f>
        <v>26.265072754290706</v>
      </c>
      <c r="E10" s="11">
        <v>37126.751489917006</v>
      </c>
      <c r="F10" s="11">
        <v>10062.633750956</v>
      </c>
      <c r="G10" s="23">
        <f>_xlfn.IFERROR((F10/E10*100),0)</f>
        <v>27.10345868447133</v>
      </c>
      <c r="H10" s="37">
        <f>IF(C10&lt;&gt;0,F10/C10*100-100," ")</f>
        <v>12.302984872817618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6264.349454770999</v>
      </c>
      <c r="D12" s="49">
        <f>_xlfn.IFERROR((C12/B12*100),0)</f>
        <v>30.22769316300703</v>
      </c>
      <c r="E12" s="13">
        <v>23135.847568934</v>
      </c>
      <c r="F12" s="13">
        <v>7214.142443415</v>
      </c>
      <c r="G12" s="24">
        <f>_xlfn.IFERROR((F12/E12*100),0)</f>
        <v>31.18166482520353</v>
      </c>
      <c r="H12" s="38">
        <f>IF(C12&lt;&gt;0,F12/C12*100-100," ")</f>
        <v>15.161877470303466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772.4836474139998</v>
      </c>
      <c r="D14" s="49">
        <f>_xlfn.IFERROR((C14/B14*100),0)</f>
        <v>34.601623263964484</v>
      </c>
      <c r="E14" s="13">
        <v>2968.686100475</v>
      </c>
      <c r="F14" s="13">
        <v>478.42146709099995</v>
      </c>
      <c r="G14" s="24">
        <f>_xlfn.IFERROR((F14/E14*100),0)</f>
        <v>16.115596290710926</v>
      </c>
      <c r="H14" s="38">
        <f>IF(C14&lt;&gt;0,F14/C14*100-100," ")</f>
        <v>-38.067107479545406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222.53371873700002</v>
      </c>
      <c r="D16" s="49">
        <f aca="true" t="shared" si="0" ref="D16:D33">_xlfn.IFERROR((C16/B16*100),0)</f>
        <v>13.71966184419752</v>
      </c>
      <c r="E16" s="13">
        <v>2156.7072158660003</v>
      </c>
      <c r="F16" s="13">
        <v>730.141466016</v>
      </c>
      <c r="G16" s="24">
        <f aca="true" t="shared" si="1" ref="G16:G33">_xlfn.IFERROR((F16/E16*100),0)</f>
        <v>33.85445463550417</v>
      </c>
      <c r="H16" s="38">
        <f aca="true" t="shared" si="2" ref="H16:H33">IF(C16&lt;&gt;0,F16/C16*100-100," ")</f>
        <v>228.10374542786155</v>
      </c>
    </row>
    <row r="17" spans="1:8" s="27" customFormat="1" ht="12.75" hidden="1">
      <c r="A17" s="17" t="s">
        <v>9</v>
      </c>
      <c r="B17" s="15">
        <v>601.585394166</v>
      </c>
      <c r="C17" s="15">
        <v>2.12517483</v>
      </c>
      <c r="D17" s="50">
        <f t="shared" si="0"/>
        <v>0.35326237149527345</v>
      </c>
      <c r="E17" s="15">
        <v>1161.7156410220002</v>
      </c>
      <c r="F17" s="15">
        <v>0</v>
      </c>
      <c r="G17" s="25">
        <f t="shared" si="1"/>
        <v>0</v>
      </c>
      <c r="H17" s="39">
        <f t="shared" si="2"/>
        <v>-100</v>
      </c>
    </row>
    <row r="18" spans="1:8" s="27" customFormat="1" ht="12.75" hidden="1">
      <c r="A18" s="17" t="s">
        <v>49</v>
      </c>
      <c r="B18" s="15">
        <v>50.162243238</v>
      </c>
      <c r="C18" s="15">
        <v>0.359783452</v>
      </c>
      <c r="D18" s="50">
        <f t="shared" si="0"/>
        <v>0.717239558631718</v>
      </c>
      <c r="E18" s="15">
        <v>10.67890697</v>
      </c>
      <c r="F18" s="15">
        <v>0</v>
      </c>
      <c r="G18" s="25">
        <f t="shared" si="1"/>
        <v>0</v>
      </c>
      <c r="H18" s="39">
        <f t="shared" si="2"/>
        <v>-100</v>
      </c>
    </row>
    <row r="19" spans="1:8" s="27" customFormat="1" ht="12.75" hidden="1">
      <c r="A19" s="17" t="s">
        <v>50</v>
      </c>
      <c r="B19" s="15">
        <v>551.423150928</v>
      </c>
      <c r="C19" s="15">
        <v>1.765391378</v>
      </c>
      <c r="D19" s="50">
        <f t="shared" si="0"/>
        <v>0.3201518425602898</v>
      </c>
      <c r="E19" s="15">
        <v>1151.0367340520002</v>
      </c>
      <c r="F19" s="15">
        <v>0</v>
      </c>
      <c r="G19" s="25">
        <f t="shared" si="1"/>
        <v>0</v>
      </c>
      <c r="H19" s="39">
        <f t="shared" si="2"/>
        <v>-100</v>
      </c>
    </row>
    <row r="20" spans="1:8" s="27" customFormat="1" ht="12.75" hidden="1">
      <c r="A20" s="17" t="s">
        <v>10</v>
      </c>
      <c r="B20" s="15">
        <v>13.976357531000001</v>
      </c>
      <c r="C20" s="15">
        <v>2.462618389</v>
      </c>
      <c r="D20" s="50">
        <f t="shared" si="0"/>
        <v>17.619886894978432</v>
      </c>
      <c r="E20" s="15">
        <v>6.9560252700000005</v>
      </c>
      <c r="F20" s="15">
        <v>7.001129238000001</v>
      </c>
      <c r="G20" s="25">
        <f t="shared" si="1"/>
        <v>100.64841581577522</v>
      </c>
      <c r="H20" s="39">
        <f t="shared" si="2"/>
        <v>184.29614873634404</v>
      </c>
    </row>
    <row r="21" spans="1:8" s="27" customFormat="1" ht="12.75" hidden="1">
      <c r="A21" s="17" t="s">
        <v>49</v>
      </c>
      <c r="B21" s="15">
        <v>2.035638</v>
      </c>
      <c r="C21" s="15">
        <v>0.20612412</v>
      </c>
      <c r="D21" s="50">
        <f t="shared" si="0"/>
        <v>10.125774818508988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2.256494269</v>
      </c>
      <c r="D22" s="50">
        <f t="shared" si="0"/>
        <v>18.89747316434142</v>
      </c>
      <c r="E22" s="15">
        <v>6.535127</v>
      </c>
      <c r="F22" s="15">
        <v>7.001129238000001</v>
      </c>
      <c r="G22" s="25">
        <f t="shared" si="1"/>
        <v>107.13072963999018</v>
      </c>
      <c r="H22" s="39">
        <f t="shared" si="2"/>
        <v>210.26576642282623</v>
      </c>
    </row>
    <row r="23" spans="1:8" s="27" customFormat="1" ht="12.75" hidden="1">
      <c r="A23" s="17" t="s">
        <v>11</v>
      </c>
      <c r="B23" s="15">
        <v>1006.444105766</v>
      </c>
      <c r="C23" s="15">
        <v>160.515774059</v>
      </c>
      <c r="D23" s="50">
        <f t="shared" si="0"/>
        <v>15.94880164128262</v>
      </c>
      <c r="E23" s="15">
        <v>988.035549574</v>
      </c>
      <c r="F23" s="15">
        <v>205.06403806599997</v>
      </c>
      <c r="G23" s="25">
        <f t="shared" si="1"/>
        <v>20.754722656934266</v>
      </c>
      <c r="H23" s="39">
        <f t="shared" si="2"/>
        <v>27.753200125132608</v>
      </c>
    </row>
    <row r="24" spans="1:8" s="27" customFormat="1" ht="12.75" hidden="1">
      <c r="A24" s="17" t="s">
        <v>49</v>
      </c>
      <c r="B24" s="15">
        <v>1006.444105766</v>
      </c>
      <c r="C24" s="15">
        <v>160.515774059</v>
      </c>
      <c r="D24" s="50">
        <f t="shared" si="0"/>
        <v>15.94880164128262</v>
      </c>
      <c r="E24" s="15">
        <v>988.035549574</v>
      </c>
      <c r="F24" s="15">
        <v>205.06403806599997</v>
      </c>
      <c r="G24" s="25">
        <f t="shared" si="1"/>
        <v>20.754722656934266</v>
      </c>
      <c r="H24" s="39">
        <f t="shared" si="2"/>
        <v>27.753200125132608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1700.8881200770002</v>
      </c>
      <c r="D26" s="49">
        <f t="shared" si="0"/>
        <v>17.835881651317518</v>
      </c>
      <c r="E26" s="13">
        <v>8865.510604642</v>
      </c>
      <c r="F26" s="13">
        <v>1639.928374434</v>
      </c>
      <c r="G26" s="24">
        <f t="shared" si="1"/>
        <v>18.49784459764032</v>
      </c>
      <c r="H26" s="38">
        <f t="shared" si="2"/>
        <v>-3.5839950272708307</v>
      </c>
    </row>
    <row r="27" spans="1:8" s="27" customFormat="1" ht="12.75" hidden="1">
      <c r="A27" s="17" t="s">
        <v>13</v>
      </c>
      <c r="B27" s="15">
        <v>3289.015885639</v>
      </c>
      <c r="C27" s="15">
        <v>459.317802563</v>
      </c>
      <c r="D27" s="50">
        <f t="shared" si="0"/>
        <v>13.965204746153494</v>
      </c>
      <c r="E27" s="15">
        <v>2844.4410864879997</v>
      </c>
      <c r="F27" s="15">
        <v>377.3136811030001</v>
      </c>
      <c r="G27" s="25">
        <f t="shared" si="1"/>
        <v>13.264949760969216</v>
      </c>
      <c r="H27" s="39">
        <f t="shared" si="2"/>
        <v>-17.85346028445136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328.107660976</v>
      </c>
      <c r="D28" s="50">
        <f t="shared" si="0"/>
        <v>14.37098407694084</v>
      </c>
      <c r="E28" s="15">
        <v>1966.559445842</v>
      </c>
      <c r="F28" s="15">
        <v>274.21625430700004</v>
      </c>
      <c r="G28" s="25">
        <f t="shared" si="1"/>
        <v>13.943959583158794</v>
      </c>
      <c r="H28" s="39">
        <f t="shared" si="2"/>
        <v>-16.424915684288734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131.21014158699995</v>
      </c>
      <c r="D29" s="50">
        <f t="shared" si="0"/>
        <v>13.044184230750217</v>
      </c>
      <c r="E29" s="15">
        <v>877.8816406460002</v>
      </c>
      <c r="F29" s="15">
        <v>103.09742679600005</v>
      </c>
      <c r="G29" s="25">
        <f t="shared" si="1"/>
        <v>11.743886877521954</v>
      </c>
      <c r="H29" s="39">
        <f t="shared" si="2"/>
        <v>-21.425717898764347</v>
      </c>
    </row>
    <row r="30" spans="1:8" s="27" customFormat="1" ht="12.75" hidden="1">
      <c r="A30" s="17" t="s">
        <v>14</v>
      </c>
      <c r="B30" s="15">
        <v>2310.1496987990004</v>
      </c>
      <c r="C30" s="15">
        <v>903.7420509220001</v>
      </c>
      <c r="D30" s="50">
        <f t="shared" si="0"/>
        <v>39.120497316335694</v>
      </c>
      <c r="E30" s="15">
        <v>2187.9873974879997</v>
      </c>
      <c r="F30" s="15">
        <v>775.0203620479999</v>
      </c>
      <c r="G30" s="25">
        <f t="shared" si="1"/>
        <v>35.42160996620871</v>
      </c>
      <c r="H30" s="39">
        <f t="shared" si="2"/>
        <v>-14.243189054075543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624.241983684</v>
      </c>
      <c r="D31" s="50">
        <f t="shared" si="0"/>
        <v>62.665404338410326</v>
      </c>
      <c r="E31" s="15">
        <v>652.82</v>
      </c>
      <c r="F31" s="15">
        <v>488.07654689799995</v>
      </c>
      <c r="G31" s="25">
        <f t="shared" si="1"/>
        <v>74.76433732085412</v>
      </c>
      <c r="H31" s="39">
        <f t="shared" si="2"/>
        <v>-21.812925170846725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279.500067238</v>
      </c>
      <c r="D32" s="50">
        <f t="shared" si="0"/>
        <v>21.270952879503923</v>
      </c>
      <c r="E32" s="15">
        <v>1535.167397488</v>
      </c>
      <c r="F32" s="15">
        <v>286.94381515</v>
      </c>
      <c r="G32" s="25">
        <f t="shared" si="1"/>
        <v>18.69136978934852</v>
      </c>
      <c r="H32" s="39">
        <f t="shared" si="2"/>
        <v>2.6632365371352478</v>
      </c>
    </row>
    <row r="33" spans="1:8" s="27" customFormat="1" ht="12.75" hidden="1">
      <c r="A33" s="17" t="s">
        <v>12</v>
      </c>
      <c r="B33" s="15">
        <v>3937.162102236</v>
      </c>
      <c r="C33" s="15">
        <v>47.917562464</v>
      </c>
      <c r="D33" s="50">
        <f t="shared" si="0"/>
        <v>1.2170584095784773</v>
      </c>
      <c r="E33" s="15">
        <v>3833.0821206660003</v>
      </c>
      <c r="F33" s="15">
        <v>26.70020016</v>
      </c>
      <c r="G33" s="25">
        <f t="shared" si="1"/>
        <v>0.696572609703463</v>
      </c>
      <c r="H33" s="39">
        <f t="shared" si="2"/>
        <v>-44.278884845071985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8462.752402291</v>
      </c>
      <c r="D35" s="51">
        <f aca="true" t="shared" si="3" ref="D35:D67">_xlfn.IFERROR((C35/B35*100),0)</f>
        <v>27.00153670549328</v>
      </c>
      <c r="E35" s="29">
        <v>33804.501171186</v>
      </c>
      <c r="F35" s="29">
        <v>9733.965383146</v>
      </c>
      <c r="G35" s="30">
        <f aca="true" t="shared" si="4" ref="G35:G67">_xlfn.IFERROR((F35/E35*100),0)</f>
        <v>28.79487951575797</v>
      </c>
      <c r="H35" s="40">
        <f aca="true" t="shared" si="5" ref="H35:H67">IF(C35&lt;&gt;0,F35/C35*100-100," ")</f>
        <v>15.021271099824006</v>
      </c>
    </row>
    <row r="36" spans="1:8" s="27" customFormat="1" ht="12.75">
      <c r="A36" s="17" t="s">
        <v>15</v>
      </c>
      <c r="B36" s="18">
        <v>14585.347873825998</v>
      </c>
      <c r="C36" s="18">
        <v>4072.4615668740003</v>
      </c>
      <c r="D36" s="52">
        <f t="shared" si="3"/>
        <v>27.921593657578775</v>
      </c>
      <c r="E36" s="18">
        <v>16052.076705839</v>
      </c>
      <c r="F36" s="18">
        <v>4615.426655</v>
      </c>
      <c r="G36" s="26">
        <f t="shared" si="4"/>
        <v>28.752832045221428</v>
      </c>
      <c r="H36" s="41">
        <f t="shared" si="5"/>
        <v>13.332601897156195</v>
      </c>
    </row>
    <row r="37" spans="1:8" s="27" customFormat="1" ht="12.75">
      <c r="A37" s="17" t="s">
        <v>16</v>
      </c>
      <c r="B37" s="15">
        <v>3218.804338273</v>
      </c>
      <c r="C37" s="15">
        <v>739.2458124760001</v>
      </c>
      <c r="D37" s="50">
        <f t="shared" si="3"/>
        <v>22.9664724781821</v>
      </c>
      <c r="E37" s="15">
        <v>3394.193882924</v>
      </c>
      <c r="F37" s="15">
        <v>892.184774927</v>
      </c>
      <c r="G37" s="25">
        <f t="shared" si="4"/>
        <v>26.285616134527018</v>
      </c>
      <c r="H37" s="39">
        <f t="shared" si="5"/>
        <v>20.6885125177446</v>
      </c>
    </row>
    <row r="38" spans="1:8" s="27" customFormat="1" ht="12.75" hidden="1">
      <c r="A38" s="87" t="s">
        <v>42</v>
      </c>
      <c r="B38" s="15">
        <v>1706.242595981</v>
      </c>
      <c r="C38" s="15">
        <v>260.064817748</v>
      </c>
      <c r="D38" s="50">
        <f t="shared" si="3"/>
        <v>15.241960220696305</v>
      </c>
      <c r="E38" s="15">
        <v>1751.863013394</v>
      </c>
      <c r="F38" s="15">
        <v>433.857790426</v>
      </c>
      <c r="G38" s="25">
        <f t="shared" si="4"/>
        <v>24.76550889589584</v>
      </c>
      <c r="H38" s="39">
        <f t="shared" si="5"/>
        <v>66.82679117573048</v>
      </c>
    </row>
    <row r="39" spans="1:8" s="27" customFormat="1" ht="12.75" hidden="1">
      <c r="A39" s="87" t="s">
        <v>43</v>
      </c>
      <c r="B39" s="15">
        <v>1391.1760854269999</v>
      </c>
      <c r="C39" s="15">
        <v>214.45907877000002</v>
      </c>
      <c r="D39" s="50">
        <f t="shared" si="3"/>
        <v>15.415667435382572</v>
      </c>
      <c r="E39" s="15">
        <v>1516.8769940720001</v>
      </c>
      <c r="F39" s="15">
        <v>372.76560656500004</v>
      </c>
      <c r="G39" s="25">
        <f t="shared" si="4"/>
        <v>24.574544147071844</v>
      </c>
      <c r="H39" s="39">
        <f t="shared" si="5"/>
        <v>73.81665943122806</v>
      </c>
    </row>
    <row r="40" spans="1:8" s="27" customFormat="1" ht="12.75" hidden="1">
      <c r="A40" s="87" t="s">
        <v>44</v>
      </c>
      <c r="B40" s="15">
        <v>43.9174529</v>
      </c>
      <c r="C40" s="15">
        <v>4.546719358000001</v>
      </c>
      <c r="D40" s="50">
        <f t="shared" si="3"/>
        <v>10.352875810791842</v>
      </c>
      <c r="E40" s="15">
        <v>43.036</v>
      </c>
      <c r="F40" s="15">
        <v>7.78756339</v>
      </c>
      <c r="G40" s="25">
        <f t="shared" si="4"/>
        <v>18.09546284505995</v>
      </c>
      <c r="H40" s="39">
        <f t="shared" si="5"/>
        <v>71.27873477164803</v>
      </c>
    </row>
    <row r="41" spans="1:8" s="27" customFormat="1" ht="12.75" hidden="1">
      <c r="A41" s="87" t="s">
        <v>45</v>
      </c>
      <c r="B41" s="15">
        <v>77.46820396499987</v>
      </c>
      <c r="C41" s="15">
        <v>68.68114606600003</v>
      </c>
      <c r="D41" s="50">
        <f t="shared" si="3"/>
        <v>88.65720715176275</v>
      </c>
      <c r="E41" s="15">
        <v>82.41787545799976</v>
      </c>
      <c r="F41" s="15">
        <v>77.77381454599998</v>
      </c>
      <c r="G41" s="25">
        <f t="shared" si="4"/>
        <v>94.36522612820032</v>
      </c>
      <c r="H41" s="39">
        <f t="shared" si="5"/>
        <v>13.238958580077039</v>
      </c>
    </row>
    <row r="42" spans="1:8" s="27" customFormat="1" ht="12.75">
      <c r="A42" s="17" t="s">
        <v>17</v>
      </c>
      <c r="B42" s="15">
        <v>1358.9158410710002</v>
      </c>
      <c r="C42" s="15">
        <v>515.288801867</v>
      </c>
      <c r="D42" s="50">
        <f t="shared" si="3"/>
        <v>37.91911068318154</v>
      </c>
      <c r="E42" s="15">
        <v>1672.622596921</v>
      </c>
      <c r="F42" s="15">
        <v>597.414184945</v>
      </c>
      <c r="G42" s="25">
        <f>_xlfn.IFERROR((F42/E42*100),0)</f>
        <v>35.71721355700521</v>
      </c>
      <c r="H42" s="39">
        <f t="shared" si="5"/>
        <v>15.937738755517756</v>
      </c>
    </row>
    <row r="43" spans="1:8" s="27" customFormat="1" ht="12.75" hidden="1">
      <c r="A43" s="87" t="s">
        <v>46</v>
      </c>
      <c r="B43" s="15">
        <v>1158.69</v>
      </c>
      <c r="C43" s="15">
        <v>322.702606398</v>
      </c>
      <c r="D43" s="50">
        <f t="shared" si="3"/>
        <v>27.85064222509903</v>
      </c>
      <c r="E43" s="15">
        <v>1218.27</v>
      </c>
      <c r="F43" s="15">
        <v>386.342116704</v>
      </c>
      <c r="G43" s="25">
        <f t="shared" si="4"/>
        <v>31.712355775320738</v>
      </c>
      <c r="H43" s="39">
        <f t="shared" si="5"/>
        <v>19.72079216103735</v>
      </c>
    </row>
    <row r="44" spans="1:8" s="27" customFormat="1" ht="12.75" hidden="1">
      <c r="A44" s="87" t="s">
        <v>47</v>
      </c>
      <c r="B44" s="15">
        <v>200.225841071</v>
      </c>
      <c r="C44" s="15">
        <v>78.834803471</v>
      </c>
      <c r="D44" s="50">
        <f t="shared" si="3"/>
        <v>39.3729415990043</v>
      </c>
      <c r="E44" s="15">
        <v>454.352596921</v>
      </c>
      <c r="F44" s="15">
        <v>66.276161299</v>
      </c>
      <c r="G44" s="25">
        <f t="shared" si="4"/>
        <v>14.586944533415682</v>
      </c>
      <c r="H44" s="39">
        <f t="shared" si="5"/>
        <v>-15.930327240074632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1701.2909791430002</v>
      </c>
      <c r="D46" s="50">
        <f t="shared" si="3"/>
        <v>29.717614306911194</v>
      </c>
      <c r="E46" s="15">
        <v>5093.211371517999</v>
      </c>
      <c r="F46" s="15">
        <v>1578.789223128</v>
      </c>
      <c r="G46" s="25">
        <f t="shared" si="4"/>
        <v>30.997912868035005</v>
      </c>
      <c r="H46" s="39">
        <f t="shared" si="5"/>
        <v>-7.200517578521968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14.568115414000001</v>
      </c>
      <c r="D50" s="50">
        <f t="shared" si="3"/>
        <v>16.857829738537745</v>
      </c>
      <c r="E50" s="15">
        <v>75.547573362</v>
      </c>
      <c r="F50" s="15">
        <v>11.707876688999999</v>
      </c>
      <c r="G50" s="25">
        <f t="shared" si="4"/>
        <v>15.4973563914483</v>
      </c>
      <c r="H50" s="39">
        <f t="shared" si="5"/>
        <v>-19.63355343994121</v>
      </c>
    </row>
    <row r="51" spans="1:8" s="27" customFormat="1" ht="12.75" hidden="1">
      <c r="A51" s="17" t="s">
        <v>52</v>
      </c>
      <c r="B51" s="15">
        <v>47.324759007</v>
      </c>
      <c r="C51" s="15">
        <v>8.218115414</v>
      </c>
      <c r="D51" s="50">
        <f t="shared" si="3"/>
        <v>17.365361359335026</v>
      </c>
      <c r="E51" s="15">
        <v>57.319521505999994</v>
      </c>
      <c r="F51" s="15">
        <v>10.673467894</v>
      </c>
      <c r="G51" s="25">
        <f t="shared" si="4"/>
        <v>18.62099964125266</v>
      </c>
      <c r="H51" s="39">
        <f t="shared" si="5"/>
        <v>29.87731805052499</v>
      </c>
    </row>
    <row r="52" spans="1:8" s="27" customFormat="1" ht="12.75" hidden="1">
      <c r="A52" s="17" t="s">
        <v>53</v>
      </c>
      <c r="B52" s="15">
        <v>39.092743364</v>
      </c>
      <c r="C52" s="15">
        <v>6.3500000000000005</v>
      </c>
      <c r="D52" s="50">
        <f t="shared" si="3"/>
        <v>16.243423852027824</v>
      </c>
      <c r="E52" s="15">
        <v>18.228051855999997</v>
      </c>
      <c r="F52" s="15">
        <v>1.034408795</v>
      </c>
      <c r="G52" s="25">
        <f t="shared" si="4"/>
        <v>5.674818149365266</v>
      </c>
      <c r="H52" s="39">
        <f t="shared" si="5"/>
        <v>-83.71009771653543</v>
      </c>
    </row>
    <row r="53" spans="1:8" s="27" customFormat="1" ht="12.75" hidden="1">
      <c r="A53" s="17" t="s">
        <v>65</v>
      </c>
      <c r="B53" s="15">
        <v>5638.439686947</v>
      </c>
      <c r="C53" s="15">
        <v>1154.1399210969998</v>
      </c>
      <c r="D53" s="50">
        <f t="shared" si="3"/>
        <v>20.469136590550686</v>
      </c>
      <c r="E53" s="15">
        <v>5017.663798156</v>
      </c>
      <c r="F53" s="15">
        <v>1142.021543492</v>
      </c>
      <c r="G53" s="25">
        <f t="shared" si="4"/>
        <v>22.760025171708296</v>
      </c>
      <c r="H53" s="39">
        <f t="shared" si="5"/>
        <v>-1.0499920662549584</v>
      </c>
    </row>
    <row r="54" spans="1:8" s="27" customFormat="1" ht="12.75" hidden="1">
      <c r="A54" s="17" t="s">
        <v>52</v>
      </c>
      <c r="B54" s="15">
        <v>2939.126842351</v>
      </c>
      <c r="C54" s="15">
        <v>727.202677656</v>
      </c>
      <c r="D54" s="50">
        <f t="shared" si="3"/>
        <v>24.742133179740975</v>
      </c>
      <c r="E54" s="15">
        <v>3030.744986372</v>
      </c>
      <c r="F54" s="15">
        <v>699.344442943</v>
      </c>
      <c r="G54" s="25">
        <f t="shared" si="4"/>
        <v>23.07500123196314</v>
      </c>
      <c r="H54" s="39">
        <f t="shared" si="5"/>
        <v>-3.8308762562310363</v>
      </c>
    </row>
    <row r="55" spans="1:8" s="27" customFormat="1" ht="12.75" hidden="1">
      <c r="A55" s="17" t="s">
        <v>53</v>
      </c>
      <c r="B55" s="15">
        <v>2699.3128445960006</v>
      </c>
      <c r="C55" s="15">
        <v>426.937243441</v>
      </c>
      <c r="D55" s="50">
        <f t="shared" si="3"/>
        <v>15.81651583275071</v>
      </c>
      <c r="E55" s="15">
        <v>1986.918811784</v>
      </c>
      <c r="F55" s="15">
        <v>442.677100549</v>
      </c>
      <c r="G55" s="25">
        <f t="shared" si="4"/>
        <v>22.27957669551341</v>
      </c>
      <c r="H55" s="39">
        <f t="shared" si="5"/>
        <v>3.686691041788933</v>
      </c>
    </row>
    <row r="56" spans="1:8" s="27" customFormat="1" ht="12.75">
      <c r="A56" s="17" t="s">
        <v>18</v>
      </c>
      <c r="B56" s="15">
        <v>5044.821936202</v>
      </c>
      <c r="C56" s="15">
        <v>1306.921382884</v>
      </c>
      <c r="D56" s="50">
        <f t="shared" si="3"/>
        <v>25.906194498272367</v>
      </c>
      <c r="E56" s="15">
        <v>5672.702339287999</v>
      </c>
      <c r="F56" s="15">
        <v>1620.7582426509998</v>
      </c>
      <c r="G56" s="25">
        <f t="shared" si="4"/>
        <v>28.57118434411679</v>
      </c>
      <c r="H56" s="39">
        <f t="shared" si="5"/>
        <v>24.013445940753698</v>
      </c>
    </row>
    <row r="57" spans="1:8" s="27" customFormat="1" ht="12.75">
      <c r="A57" s="17" t="s">
        <v>19</v>
      </c>
      <c r="B57" s="15">
        <v>1408.996421293</v>
      </c>
      <c r="C57" s="15">
        <v>127.54385904700001</v>
      </c>
      <c r="D57" s="50">
        <f t="shared" si="3"/>
        <v>9.052106671069915</v>
      </c>
      <c r="E57" s="15">
        <v>1919.694274696</v>
      </c>
      <c r="F57" s="15">
        <v>429.39230249499997</v>
      </c>
      <c r="G57" s="25">
        <f t="shared" si="4"/>
        <v>22.367744080655648</v>
      </c>
      <c r="H57" s="39">
        <f t="shared" si="5"/>
        <v>236.66246709437308</v>
      </c>
    </row>
    <row r="58" spans="1:8" s="27" customFormat="1" ht="12.75" hidden="1">
      <c r="A58" s="17" t="s">
        <v>54</v>
      </c>
      <c r="B58" s="15">
        <v>518.600269203</v>
      </c>
      <c r="C58" s="15">
        <v>66.50289676199999</v>
      </c>
      <c r="D58" s="50">
        <f t="shared" si="3"/>
        <v>12.823536876331278</v>
      </c>
      <c r="E58" s="15">
        <v>443.459062054</v>
      </c>
      <c r="F58" s="15">
        <v>54.686501336</v>
      </c>
      <c r="G58" s="25">
        <f t="shared" si="4"/>
        <v>12.3318037707257</v>
      </c>
      <c r="H58" s="39">
        <f t="shared" si="5"/>
        <v>-17.76824168770935</v>
      </c>
    </row>
    <row r="59" spans="1:8" s="27" customFormat="1" ht="25.5" hidden="1">
      <c r="A59" s="88" t="s">
        <v>55</v>
      </c>
      <c r="B59" s="15">
        <v>102.408428</v>
      </c>
      <c r="C59" s="15">
        <v>4.4</v>
      </c>
      <c r="D59" s="50">
        <f t="shared" si="3"/>
        <v>4.296521376150799</v>
      </c>
      <c r="E59" s="15">
        <v>62.191758650000004</v>
      </c>
      <c r="F59" s="15">
        <v>16.95</v>
      </c>
      <c r="G59" s="25">
        <f t="shared" si="4"/>
        <v>27.254415002782682</v>
      </c>
      <c r="H59" s="39">
        <f t="shared" si="5"/>
        <v>285.22727272727263</v>
      </c>
    </row>
    <row r="60" spans="1:8" s="27" customFormat="1" ht="12.75" hidden="1">
      <c r="A60" s="88" t="s">
        <v>56</v>
      </c>
      <c r="B60" s="15">
        <v>253.295385679</v>
      </c>
      <c r="C60" s="15">
        <v>37.485889184</v>
      </c>
      <c r="D60" s="50">
        <f t="shared" si="3"/>
        <v>14.79927835381324</v>
      </c>
      <c r="E60" s="15">
        <v>249.194476928</v>
      </c>
      <c r="F60" s="15">
        <v>21.562137314000005</v>
      </c>
      <c r="G60" s="25">
        <f t="shared" si="4"/>
        <v>8.652734835784493</v>
      </c>
      <c r="H60" s="39">
        <f t="shared" si="5"/>
        <v>-42.47932279754134</v>
      </c>
    </row>
    <row r="61" spans="1:8" s="27" customFormat="1" ht="25.5" hidden="1">
      <c r="A61" s="88" t="s">
        <v>57</v>
      </c>
      <c r="B61" s="15">
        <v>85.736968991</v>
      </c>
      <c r="C61" s="15">
        <v>12.430008202</v>
      </c>
      <c r="D61" s="50">
        <f t="shared" si="3"/>
        <v>14.497839553092676</v>
      </c>
      <c r="E61" s="15">
        <v>37.494363696</v>
      </c>
      <c r="F61" s="15">
        <v>3.3394386160000002</v>
      </c>
      <c r="G61" s="25">
        <f t="shared" si="4"/>
        <v>8.906508303690083</v>
      </c>
      <c r="H61" s="39">
        <f t="shared" si="5"/>
        <v>-73.13405943318138</v>
      </c>
    </row>
    <row r="62" spans="1:8" s="27" customFormat="1" ht="12.75" hidden="1">
      <c r="A62" s="17" t="s">
        <v>58</v>
      </c>
      <c r="B62" s="15">
        <v>57.210208451999996</v>
      </c>
      <c r="C62" s="15">
        <v>6.451519379</v>
      </c>
      <c r="D62" s="50">
        <f t="shared" si="3"/>
        <v>11.276867456990471</v>
      </c>
      <c r="E62" s="15">
        <v>65.888336699</v>
      </c>
      <c r="F62" s="15">
        <v>6.278945409</v>
      </c>
      <c r="G62" s="25">
        <f t="shared" si="4"/>
        <v>9.529676606778414</v>
      </c>
      <c r="H62" s="39">
        <f t="shared" si="5"/>
        <v>-2.674935311544374</v>
      </c>
    </row>
    <row r="63" spans="1:8" s="27" customFormat="1" ht="12.75" hidden="1">
      <c r="A63" s="17" t="s">
        <v>59</v>
      </c>
      <c r="B63" s="15">
        <v>19.949278081</v>
      </c>
      <c r="C63" s="15">
        <v>5.735479997</v>
      </c>
      <c r="D63" s="50">
        <f t="shared" si="3"/>
        <v>28.750313538726797</v>
      </c>
      <c r="E63" s="15">
        <v>28.690126081</v>
      </c>
      <c r="F63" s="15">
        <v>6.555979997000001</v>
      </c>
      <c r="G63" s="25">
        <f t="shared" si="4"/>
        <v>22.850997512143003</v>
      </c>
      <c r="H63" s="39">
        <f t="shared" si="5"/>
        <v>14.305690202549258</v>
      </c>
    </row>
    <row r="64" spans="1:8" s="27" customFormat="1" ht="12.75" hidden="1">
      <c r="A64" s="17" t="s">
        <v>60</v>
      </c>
      <c r="B64" s="15">
        <v>890.39615209</v>
      </c>
      <c r="C64" s="15">
        <v>31.525006750000003</v>
      </c>
      <c r="D64" s="50">
        <f t="shared" si="3"/>
        <v>3.540559634720153</v>
      </c>
      <c r="E64" s="15">
        <v>1476.235212642</v>
      </c>
      <c r="F64" s="15">
        <v>24.978064259</v>
      </c>
      <c r="G64" s="25">
        <f t="shared" si="4"/>
        <v>1.692011140575428</v>
      </c>
      <c r="H64" s="39">
        <f t="shared" si="5"/>
        <v>-20.76745785629373</v>
      </c>
    </row>
    <row r="65" spans="1:8" s="27" customFormat="1" ht="12.75" hidden="1">
      <c r="A65" s="17" t="s">
        <v>61</v>
      </c>
      <c r="B65" s="15">
        <v>38.646361585</v>
      </c>
      <c r="C65" s="15">
        <v>9.621491000000006</v>
      </c>
      <c r="D65" s="50">
        <f t="shared" si="3"/>
        <v>24.896240177327435</v>
      </c>
      <c r="E65" s="15">
        <v>29.552505091</v>
      </c>
      <c r="F65" s="15">
        <v>2.7049542000000004</v>
      </c>
      <c r="G65" s="25">
        <f t="shared" si="4"/>
        <v>9.153045373550327</v>
      </c>
      <c r="H65" s="39">
        <f t="shared" si="5"/>
        <v>-71.88633029953466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21.90351575</v>
      </c>
      <c r="D67" s="50">
        <f t="shared" si="3"/>
        <v>2.57159038888797</v>
      </c>
      <c r="E67" s="15">
        <v>1446.682707551</v>
      </c>
      <c r="F67" s="15">
        <v>22.273110059</v>
      </c>
      <c r="G67" s="25">
        <f t="shared" si="4"/>
        <v>1.5395988313639812</v>
      </c>
      <c r="H67" s="39">
        <f t="shared" si="5"/>
        <v>1.6873743613510896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497.50253870799884</v>
      </c>
      <c r="D69" s="53">
        <f>_xlfn.IFERROR((C69/B69*100),0)</f>
        <v>17.941129291977017</v>
      </c>
      <c r="E69" s="19">
        <v>3322.2503187310067</v>
      </c>
      <c r="F69" s="19">
        <f>+F10-F35</f>
        <v>328.66836780999984</v>
      </c>
      <c r="G69" s="32">
        <f>_xlfn.IFERROR((F69/E69*100),0)</f>
        <v>9.892944127567747</v>
      </c>
      <c r="H69" s="42">
        <f>IF(C69&lt;&gt;0,F69/C69*100-100," ")</f>
        <v>-33.936343588609006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1483.1886951549998</v>
      </c>
      <c r="D72" s="49">
        <f>_xlfn.IFERROR((C72/B72*100),0)</f>
        <v>18.970671196048798</v>
      </c>
      <c r="E72" s="13">
        <v>6285.973638680999</v>
      </c>
      <c r="F72" s="13">
        <v>1208.7692334019998</v>
      </c>
      <c r="G72" s="24">
        <f>_xlfn.IFERROR((F72/E72*100),0)</f>
        <v>19.229626194481444</v>
      </c>
      <c r="H72" s="38">
        <f>IF(C72&lt;&gt;0,F72/C72*100-100," ")</f>
        <v>-18.501992541435996</v>
      </c>
    </row>
    <row r="73" spans="1:8" s="27" customFormat="1" ht="12.75">
      <c r="A73" s="17" t="s">
        <v>22</v>
      </c>
      <c r="B73" s="15">
        <v>7765.276637214</v>
      </c>
      <c r="C73" s="15">
        <v>1471.481242883</v>
      </c>
      <c r="D73" s="50">
        <f>_xlfn.IFERROR((C73/B73*100),0)</f>
        <v>18.94950188678575</v>
      </c>
      <c r="E73" s="15">
        <v>6209.081706060999</v>
      </c>
      <c r="F73" s="15">
        <v>1185.1476150439998</v>
      </c>
      <c r="G73" s="25">
        <f>_xlfn.IFERROR((F73/E73*100),0)</f>
        <v>19.08732516576674</v>
      </c>
      <c r="H73" s="39">
        <f>IF(C73&lt;&gt;0,F73/C73*100-100," ")</f>
        <v>-19.458870388181154</v>
      </c>
    </row>
    <row r="74" spans="1:8" s="27" customFormat="1" ht="12.75">
      <c r="A74" s="17" t="s">
        <v>23</v>
      </c>
      <c r="B74" s="15">
        <v>53.04818549400001</v>
      </c>
      <c r="C74" s="15">
        <v>11.707452272000001</v>
      </c>
      <c r="D74" s="50">
        <f>_xlfn.IFERROR((C74/B74*100),0)</f>
        <v>22.06946790540869</v>
      </c>
      <c r="E74" s="15">
        <v>76.89193262</v>
      </c>
      <c r="F74" s="15">
        <v>23.621618358</v>
      </c>
      <c r="G74" s="25">
        <f>_xlfn.IFERROR((F74/E74*100),0)</f>
        <v>30.720541873668406</v>
      </c>
      <c r="H74" s="39">
        <f>IF(C74&lt;&gt;0,F74/C74*100-100," ")</f>
        <v>101.76566010432842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-985.6861564470009</v>
      </c>
      <c r="D76" s="54">
        <f>_xlfn.IFERROR((C76/B76*100),0)</f>
        <v>19.5365169140197</v>
      </c>
      <c r="E76" s="22">
        <v>-2963.7233199499924</v>
      </c>
      <c r="F76" s="22">
        <f>+F69-F72</f>
        <v>-880.100865592</v>
      </c>
      <c r="G76" s="54">
        <f>_xlfn.IFERROR((F76/E76*100),0)</f>
        <v>29.695783667378578</v>
      </c>
      <c r="H76" s="90">
        <f>IF(C76&lt;&gt;0,F76/C76*100-100," ")</f>
        <v>-10.711856929754717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914.6893665781995</v>
      </c>
      <c r="D80" s="49">
        <f aca="true" t="shared" si="6" ref="D80:D85">_xlfn.IFERROR((C80/B80*100),0)</f>
        <v>-94.00109145375401</v>
      </c>
      <c r="E80" s="13">
        <v>813.09828449</v>
      </c>
      <c r="F80" s="13">
        <v>-58.31774258505272</v>
      </c>
      <c r="G80" s="24">
        <f aca="true" t="shared" si="7" ref="G80:G92">_xlfn.IFERROR((F80/E80*100),0)</f>
        <v>-7.172287003610073</v>
      </c>
      <c r="H80" s="38">
        <f aca="true" t="shared" si="8" ref="H80:H85">IF(C80&lt;&gt;0,F80/C80*100-100," ")</f>
        <v>-106.37568826269579</v>
      </c>
    </row>
    <row r="81" spans="1:8" s="27" customFormat="1" ht="12.75" hidden="1">
      <c r="A81" s="17" t="s">
        <v>27</v>
      </c>
      <c r="B81" s="15">
        <v>-973.0624957990002</v>
      </c>
      <c r="C81" s="15">
        <v>1365.751151023747</v>
      </c>
      <c r="D81" s="50">
        <f t="shared" si="6"/>
        <v>-140.35595420850154</v>
      </c>
      <c r="E81" s="15">
        <v>813.09828449</v>
      </c>
      <c r="F81" s="15">
        <v>-274.6580070320527</v>
      </c>
      <c r="G81" s="25">
        <f t="shared" si="7"/>
        <v>-33.77918909327506</v>
      </c>
      <c r="H81" s="39">
        <f t="shared" si="8"/>
        <v>-120.11039908889501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2418.3722312719997</v>
      </c>
      <c r="D83" s="49">
        <f t="shared" si="6"/>
        <v>59.38605041797007</v>
      </c>
      <c r="E83" s="13">
        <v>3776.82160444</v>
      </c>
      <c r="F83" s="13">
        <v>2906.8869715839996</v>
      </c>
      <c r="G83" s="24">
        <f t="shared" si="7"/>
        <v>76.96648865190475</v>
      </c>
      <c r="H83" s="38">
        <f t="shared" si="8"/>
        <v>20.200146776207987</v>
      </c>
    </row>
    <row r="84" spans="1:8" s="27" customFormat="1" ht="15" customHeight="1" hidden="1">
      <c r="A84" s="17" t="s">
        <v>27</v>
      </c>
      <c r="B84" s="15">
        <v>-213.391489051</v>
      </c>
      <c r="C84" s="15">
        <v>-868.6815452270002</v>
      </c>
      <c r="D84" s="56">
        <f t="shared" si="6"/>
        <v>407.08350135716404</v>
      </c>
      <c r="E84" s="15">
        <v>1239.300535793</v>
      </c>
      <c r="F84" s="15">
        <v>-200</v>
      </c>
      <c r="G84" s="25">
        <f t="shared" si="7"/>
        <v>-16.138135522714396</v>
      </c>
      <c r="H84" s="39">
        <f t="shared" si="8"/>
        <v>-76.97660309478121</v>
      </c>
    </row>
    <row r="85" spans="1:8" s="27" customFormat="1" ht="12.75" hidden="1">
      <c r="A85" s="17" t="s">
        <v>28</v>
      </c>
      <c r="B85" s="15">
        <v>4285.681554228</v>
      </c>
      <c r="C85" s="15">
        <v>2966.519021824</v>
      </c>
      <c r="D85" s="56">
        <f t="shared" si="6"/>
        <v>69.2193058277372</v>
      </c>
      <c r="E85" s="15">
        <v>2537.521068647</v>
      </c>
      <c r="F85" s="15">
        <v>2930.4586191739995</v>
      </c>
      <c r="G85" s="25">
        <f t="shared" si="7"/>
        <v>115.48509509465916</v>
      </c>
      <c r="H85" s="39">
        <f t="shared" si="8"/>
        <v>-1.2155796873275477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-54.473884328000224</v>
      </c>
      <c r="D87" s="57">
        <f>_xlfn.IFERROR((C87/B87*100),0)</f>
        <v>43.493638295415295</v>
      </c>
      <c r="E87" s="13">
        <v>0</v>
      </c>
      <c r="F87" s="13">
        <v>0</v>
      </c>
      <c r="G87" s="57">
        <f t="shared" si="7"/>
        <v>0</v>
      </c>
      <c r="H87" s="76">
        <f aca="true" t="shared" si="9" ref="H87:H93">IF(C87&lt;&gt;0,F87/C87*100-100," ")</f>
        <v>-100</v>
      </c>
    </row>
    <row r="88" spans="1:8" s="36" customFormat="1" ht="12.75" hidden="1">
      <c r="A88" s="17" t="s">
        <v>31</v>
      </c>
      <c r="B88" s="79">
        <v>0</v>
      </c>
      <c r="C88" s="79">
        <v>1540.9852846839997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1966.666829911</v>
      </c>
      <c r="D89" s="80">
        <f>_xlfn.IFERROR((C89/B89*100),0)</f>
        <v>1570.2477765803967</v>
      </c>
      <c r="E89" s="79">
        <v>0</v>
      </c>
      <c r="F89" s="79">
        <v>0</v>
      </c>
      <c r="G89" s="58">
        <f t="shared" si="7"/>
        <v>0</v>
      </c>
      <c r="H89" s="77">
        <f t="shared" si="9"/>
        <v>-100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902.4030249141992</v>
      </c>
      <c r="D91" s="82">
        <f>_xlfn.IFERROR((C91/B91*100),0)</f>
        <v>28.01993703367822</v>
      </c>
      <c r="E91" s="81">
        <v>3220.574777986</v>
      </c>
      <c r="F91" s="81">
        <v>-288.9225630920527</v>
      </c>
      <c r="G91" s="59">
        <f t="shared" si="7"/>
        <v>-8.971149034233314</v>
      </c>
      <c r="H91" s="78">
        <f t="shared" si="9"/>
        <v>-132.01702067870656</v>
      </c>
    </row>
    <row r="92" spans="1:8" s="36" customFormat="1" ht="12.75">
      <c r="A92" s="14" t="s">
        <v>67</v>
      </c>
      <c r="B92" s="79">
        <v>3220.574777986</v>
      </c>
      <c r="C92" s="79">
        <v>902.4030249141992</v>
      </c>
      <c r="D92" s="80">
        <f>_xlfn.IFERROR((C92/B92*100),0)</f>
        <v>28.01993703367822</v>
      </c>
      <c r="E92" s="79">
        <v>3220.574777986</v>
      </c>
      <c r="F92" s="79">
        <v>-288.9225630920527</v>
      </c>
      <c r="G92" s="58">
        <f t="shared" si="7"/>
        <v>-8.971149034233314</v>
      </c>
      <c r="H92" s="77">
        <f t="shared" si="9"/>
        <v>-132.01702067870656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>
      <c r="A94" s="12" t="s">
        <v>34</v>
      </c>
      <c r="B94" s="81">
        <v>7.73070496506989E-12</v>
      </c>
      <c r="C94" s="81">
        <v>517.9967082467995</v>
      </c>
      <c r="D94" s="82"/>
      <c r="E94" s="81">
        <v>7.73070496506989E-12</v>
      </c>
      <c r="F94" s="81">
        <v>2085.1038485770528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91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A8:A9"/>
    <mergeCell ref="B8:B9"/>
    <mergeCell ref="C8:C9"/>
    <mergeCell ref="D8:D9"/>
    <mergeCell ref="A2:H2"/>
    <mergeCell ref="A5:H5"/>
    <mergeCell ref="A6:H6"/>
    <mergeCell ref="E8:E9"/>
    <mergeCell ref="F8:F9"/>
    <mergeCell ref="G8:G9"/>
    <mergeCell ref="H8:H9"/>
    <mergeCell ref="A3:H3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13">
      <selection activeCell="P73" sqref="P73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hidden="1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7" t="s">
        <v>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8.75" customHeight="1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7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256" ht="18.75">
      <c r="A6" s="97" t="s">
        <v>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9" t="s">
        <v>1</v>
      </c>
      <c r="B8" s="95" t="s">
        <v>68</v>
      </c>
      <c r="C8" s="95" t="s">
        <v>69</v>
      </c>
      <c r="D8" s="95" t="s">
        <v>70</v>
      </c>
      <c r="E8" s="95" t="s">
        <v>71</v>
      </c>
      <c r="F8" s="95" t="s">
        <v>72</v>
      </c>
      <c r="G8" s="95" t="s">
        <v>73</v>
      </c>
      <c r="H8" s="95" t="s">
        <v>74</v>
      </c>
      <c r="I8" s="95" t="s">
        <v>75</v>
      </c>
      <c r="J8" s="95" t="s">
        <v>76</v>
      </c>
      <c r="K8" s="95" t="s">
        <v>77</v>
      </c>
      <c r="L8" s="95" t="s">
        <v>78</v>
      </c>
      <c r="M8" s="95" t="s">
        <v>79</v>
      </c>
      <c r="N8" s="95" t="s">
        <v>80</v>
      </c>
    </row>
    <row r="9" spans="1:14" s="9" customFormat="1" ht="23.25" customHeight="1" thickBot="1">
      <c r="A9" s="100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3392.759869518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f>+SUM(B10:M10)</f>
        <v>10062.633750956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2293.022689718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f>+SUM(B12:M12)</f>
        <v>7214.142443414999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f aca="true" t="shared" si="0" ref="N14:N69">+SUM(B14:M14)</f>
        <v>478.42146709099995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f t="shared" si="0"/>
        <v>730.1414660160001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0"/>
        <v>0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f t="shared" si="0"/>
        <v>0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0"/>
        <v>0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f t="shared" si="0"/>
        <v>8.847195684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0"/>
        <v>7.001129238000001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32.283028265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f t="shared" si="0"/>
        <v>237.542294641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97.09159479200001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0"/>
        <v>205.06403806600002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460.486077816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f t="shared" si="0"/>
        <v>1639.928374434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166.106995679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f t="shared" si="0"/>
        <v>543.420676782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f t="shared" si="0"/>
        <v>412.937899782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27.385350203999987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f t="shared" si="0"/>
        <v>130.48277700000003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f t="shared" si="0"/>
        <v>1024.233829088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f t="shared" si="0"/>
        <v>629.821595786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f t="shared" si="0"/>
        <v>394.412233302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45.547569032000006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f t="shared" si="0"/>
        <v>72.273868564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4.25">
      <c r="A35" s="28" t="s">
        <v>0</v>
      </c>
      <c r="B35" s="91">
        <v>1887.1854814120002</v>
      </c>
      <c r="C35" s="91">
        <v>2684.037719478</v>
      </c>
      <c r="D35" s="91">
        <v>2439.3729421679996</v>
      </c>
      <c r="E35" s="91">
        <v>2723.369240088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>+SUM(B35:M35)</f>
        <v>9733.965383145998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1170.5605631119997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f t="shared" si="0"/>
        <v>4615.426654999999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f t="shared" si="0"/>
        <v>892.184774927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f t="shared" si="0"/>
        <v>433.85779042599995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f t="shared" si="0"/>
        <v>372.76560656500004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f t="shared" si="0"/>
        <v>7.787563390000001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77.77381454600001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f t="shared" si="0"/>
        <v>597.414184945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f t="shared" si="0"/>
        <v>386.342116704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f t="shared" si="0"/>
        <v>66.27616129900001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132.16227250699998</v>
      </c>
      <c r="C46" s="15">
        <v>598.4596212629999</v>
      </c>
      <c r="D46" s="15">
        <v>429.13053548199997</v>
      </c>
      <c r="E46" s="15">
        <v>419.036793876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f t="shared" si="0"/>
        <v>1578.789223128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f t="shared" si="0"/>
        <v>11.707876688999999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f t="shared" si="0"/>
        <v>10.673467894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f t="shared" si="0"/>
        <v>1.034408795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f t="shared" si="0"/>
        <v>1142.021543492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f t="shared" si="0"/>
        <v>699.344442943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f t="shared" si="0"/>
        <v>442.677100549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f t="shared" si="0"/>
        <v>1620.7582426509998</v>
      </c>
      <c r="O56" s="12"/>
      <c r="P56" s="12"/>
    </row>
    <row r="57" spans="1:16" s="27" customFormat="1" ht="12.75">
      <c r="A57" s="14" t="s">
        <v>19</v>
      </c>
      <c r="B57" s="15">
        <v>43.52775353700001</v>
      </c>
      <c r="C57" s="15">
        <v>19.388376606</v>
      </c>
      <c r="D57" s="15">
        <v>68.69831111299999</v>
      </c>
      <c r="E57" s="15">
        <v>297.777861239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f t="shared" si="0"/>
        <v>429.39230249499997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f t="shared" si="0"/>
        <v>54.686501336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f t="shared" si="0"/>
        <v>16.95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f t="shared" si="0"/>
        <v>21.562137313999997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f t="shared" si="0"/>
        <v>3.3394386160000002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f t="shared" si="0"/>
        <v>6.278945409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f t="shared" si="0"/>
        <v>6.555979997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f t="shared" si="0"/>
        <v>24.978064258999996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f t="shared" si="0"/>
        <v>2.7049542000000004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f t="shared" si="0"/>
        <v>22.273110059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513.9292060509997</v>
      </c>
      <c r="C69" s="19">
        <v>-656.0518052929997</v>
      </c>
      <c r="D69" s="19">
        <v>-198.59966237799972</v>
      </c>
      <c r="E69" s="19">
        <v>669.39062943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f t="shared" si="0"/>
        <v>328.6683678100003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f>+SUM(B72:M72)</f>
        <v>1208.7692334019998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f>+SUM(B73:M73)</f>
        <v>1185.1476150439998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f>+SUM(B74:M74)</f>
        <v>23.621618358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339.87849581199964</v>
      </c>
      <c r="C76" s="71">
        <v>-791.0051904709997</v>
      </c>
      <c r="D76" s="71">
        <v>-499.57093090999973</v>
      </c>
      <c r="E76" s="71">
        <v>70.59675997700003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f>+SUM(B76:M76)</f>
        <v>-880.1008655919996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-288.9271321590527</v>
      </c>
      <c r="C80" s="13">
        <v>-6.116882831000001</v>
      </c>
      <c r="D80" s="13">
        <v>20.338983849</v>
      </c>
      <c r="E80" s="13">
        <v>216.387288556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f>+SUM(B80:M80)</f>
        <v>-58.31774258505271</v>
      </c>
      <c r="O80" s="12"/>
      <c r="P80" s="12"/>
    </row>
    <row r="81" spans="1:16" s="27" customFormat="1" ht="12.75">
      <c r="A81" s="14" t="s">
        <v>27</v>
      </c>
      <c r="B81" s="15">
        <v>-288.9271321590527</v>
      </c>
      <c r="C81" s="15">
        <v>-6.116882831000001</v>
      </c>
      <c r="D81" s="15">
        <v>20.338983849</v>
      </c>
      <c r="E81" s="15">
        <v>216.387288556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f aca="true" t="shared" si="1" ref="N81:N92">+SUM(B81:M81)</f>
        <v>-58.31774258505271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169.597187881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f t="shared" si="1"/>
        <v>2906.8869715839996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f t="shared" si="1"/>
        <v>-160.339280984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129.936468865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f t="shared" si="1"/>
        <v>3067.2262525679994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f t="shared" si="1"/>
        <v>0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f t="shared" si="1"/>
        <v>0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-288.9225630920527</v>
      </c>
      <c r="C91" s="81">
        <v>0</v>
      </c>
      <c r="D91" s="81">
        <v>0</v>
      </c>
      <c r="E91" s="81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-288.9225630920527</v>
      </c>
      <c r="O91" s="12"/>
      <c r="P91" s="12"/>
    </row>
    <row r="92" spans="1:16" s="36" customFormat="1" ht="12.75">
      <c r="A92" s="14" t="s">
        <v>83</v>
      </c>
      <c r="B92" s="79">
        <v>-288.9225630920527</v>
      </c>
      <c r="C92" s="79">
        <v>0</v>
      </c>
      <c r="D92" s="79">
        <v>0</v>
      </c>
      <c r="E92" s="79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-288.9225630920527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408.40562797105235</v>
      </c>
      <c r="C94" s="81">
        <v>-753.5799802659997</v>
      </c>
      <c r="D94" s="81">
        <v>2406.47154157</v>
      </c>
      <c r="E94" s="81">
        <v>23.806659302000043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f>+SUM(B94:M94)</f>
        <v>2085.1038485770528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M8:M9"/>
    <mergeCell ref="N8:N9"/>
    <mergeCell ref="G8:G9"/>
    <mergeCell ref="H8:H9"/>
    <mergeCell ref="I8:I9"/>
    <mergeCell ref="J8:J9"/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2017-07-11T12:58:56Z</cp:lastPrinted>
  <dcterms:created xsi:type="dcterms:W3CDTF">1998-08-06T20:23:21Z</dcterms:created>
  <dcterms:modified xsi:type="dcterms:W3CDTF">2018-05-31T12:23:00Z</dcterms:modified>
  <cp:category/>
  <cp:version/>
  <cp:contentType/>
  <cp:contentStatus/>
</cp:coreProperties>
</file>