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25" windowHeight="801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<sst xmlns="http://schemas.openxmlformats.org/spreadsheetml/2006/main" count="179" uniqueCount="93">
  <si>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</si>
  <si>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</si>
  <si>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</si>
  <si>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</si>
  <si>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</si>
  <si>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</si>
  <si>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</si>
  <si>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</si>
  <si>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</si>
  <si>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</si>
  <si>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</si>
  <si>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</si>
  <si>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</si>
  <si>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</si>
  <si>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</si>
  <si>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</si>
  <si>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</si>
  <si>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</si>
  <si>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</si>
  <si>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</si>
  <si>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</si>
  <si>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</si>
  <si>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</si>
  <si>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</si>
  <si>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</si>
  <si>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</si>
  <si>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</si>
  <si>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</si>
  <si>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</si>
  <si>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</si>
  <si>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</si>
  <si>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</si>
  <si>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</si>
  <si>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</si>
  <si>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</si>
  <si>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</si>
  <si>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</si>
  <si>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</si>
  <si>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</si>
  <si>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</si>
  <si>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</si>
  <si>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</si>
  <si>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</si>
  <si>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</si>
  <si>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</si>
  <si>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</si>
  <si>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</si>
  <si>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</si>
  <si>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</si>
  <si>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</si>
  <si>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</si>
  <si>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</si>
  <si>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</si>
  <si>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</si>
  <si>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</si>
  <si>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</si>
  <si>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</si>
  <si>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</si>
  <si>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</si>
  <si>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</si>
  <si>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</si>
  <si>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</si>
  <si>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</si>
  <si>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</si>
  <si>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</si>
  <si>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</si>
  <si>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</si>
  <si>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</si>
  <si>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</si>
  <si>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</si>
  <si>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</si>
  <si>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</si>
  <si>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</si>
  <si>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</si>
  <si>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</si>
  <si>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</si>
  <si>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</si>
  <si>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</si>
  <si>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</si>
  <si>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</si>
  <si>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</si>
  <si>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</si>
  <si>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</si>
  <si>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</si>
  <si>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</si>
  <si>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</si>
  <si>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</si>
  <si>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</si>
  <si>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Presupuesto
Ajustado
2018</t>
  </si>
  <si>
    <t>1 Ingresos Tributarios del mes de Diciembre serán distribuidos posteriormente</t>
  </si>
  <si>
    <t>Ejecución
Diciembre
2017</t>
  </si>
  <si>
    <t>Ejecución
Diciembre
2018</t>
  </si>
  <si>
    <t>% PIB</t>
  </si>
</sst>
</file>

<file path=xl/styles.xml><?xml version="1.0" encoding="utf-8"?>
<styleSheet xmlns="http://schemas.openxmlformats.org/spreadsheetml/2006/main">
  <numFmts count="64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##,##0;\(###,##0\)"/>
  </numFmts>
  <fonts count="58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8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5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5" fillId="0" borderId="0" xfId="0" applyNumberFormat="1" applyFont="1" applyAlignment="1" applyProtection="1">
      <alignment/>
      <protection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5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1" fillId="0" borderId="0" xfId="54" applyNumberFormat="1" applyFont="1" applyFill="1" applyAlignment="1">
      <alignment horizontal="right"/>
    </xf>
    <xf numFmtId="3" fontId="4" fillId="0" borderId="0" xfId="54" applyFont="1" applyFill="1" applyBorder="1" applyAlignment="1">
      <alignment vertical="center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5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5" fillId="0" borderId="0" xfId="0" applyNumberFormat="1" applyFont="1" applyFill="1" applyAlignment="1" applyProtection="1">
      <alignment/>
      <protection/>
    </xf>
    <xf numFmtId="186" fontId="55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5" fillId="0" borderId="0" xfId="0" applyNumberFormat="1" applyFont="1" applyFill="1" applyAlignment="1" applyProtection="1">
      <alignment/>
      <protection/>
    </xf>
    <xf numFmtId="0" fontId="56" fillId="0" borderId="0" xfId="0" applyNumberFormat="1" applyFont="1" applyAlignment="1" applyProtection="1">
      <alignment/>
      <protection/>
    </xf>
    <xf numFmtId="3" fontId="6" fillId="0" borderId="0" xfId="54" applyFont="1" applyBorder="1" applyAlignment="1">
      <alignment/>
    </xf>
    <xf numFmtId="0" fontId="57" fillId="0" borderId="0" xfId="0" applyNumberFormat="1" applyFont="1" applyFill="1" applyAlignment="1" applyProtection="1">
      <alignment/>
      <protection/>
    </xf>
    <xf numFmtId="184" fontId="4" fillId="0" borderId="0" xfId="54" applyNumberFormat="1" applyFont="1" applyFill="1" applyAlignment="1">
      <alignment horizontal="right"/>
    </xf>
    <xf numFmtId="186" fontId="4" fillId="0" borderId="0" xfId="54" applyNumberFormat="1" applyFont="1" applyFill="1" applyBorder="1" applyAlignment="1">
      <alignment horizontal="right"/>
    </xf>
    <xf numFmtId="184" fontId="4" fillId="0" borderId="0" xfId="54" applyNumberFormat="1" applyFont="1" applyFill="1" applyBorder="1" applyAlignment="1">
      <alignment horizontal="right"/>
    </xf>
    <xf numFmtId="184" fontId="5" fillId="0" borderId="0" xfId="54" applyNumberFormat="1" applyFont="1" applyFill="1" applyBorder="1" applyAlignment="1">
      <alignment horizontal="right"/>
    </xf>
    <xf numFmtId="184" fontId="14" fillId="0" borderId="0" xfId="54" applyNumberFormat="1" applyFont="1" applyFill="1" applyBorder="1" applyAlignment="1">
      <alignment horizontal="right"/>
    </xf>
    <xf numFmtId="184" fontId="1" fillId="0" borderId="10" xfId="54" applyNumberFormat="1" applyFont="1" applyFill="1" applyBorder="1" applyAlignment="1">
      <alignment horizontal="right"/>
    </xf>
    <xf numFmtId="184" fontId="4" fillId="0" borderId="0" xfId="54" applyNumberFormat="1" applyFont="1" applyFill="1" applyBorder="1" applyAlignment="1">
      <alignment horizontal="right" vertical="center" wrapText="1"/>
    </xf>
    <xf numFmtId="186" fontId="55" fillId="0" borderId="0" xfId="0" applyNumberFormat="1" applyFont="1" applyFill="1" applyAlignment="1" applyProtection="1">
      <alignment horizontal="right"/>
      <protection/>
    </xf>
    <xf numFmtId="184" fontId="7" fillId="0" borderId="0" xfId="0" applyNumberFormat="1" applyFont="1" applyAlignment="1" applyProtection="1">
      <alignment horizontal="right"/>
      <protection/>
    </xf>
    <xf numFmtId="186" fontId="1" fillId="0" borderId="0" xfId="0" applyNumberFormat="1" applyFont="1" applyFill="1" applyAlignment="1" applyProtection="1">
      <alignment horizontal="right"/>
      <protection/>
    </xf>
    <xf numFmtId="186" fontId="3" fillId="0" borderId="10" xfId="54" applyNumberFormat="1" applyFont="1" applyFill="1" applyBorder="1" applyAlignment="1">
      <alignment horizontal="right"/>
    </xf>
    <xf numFmtId="186" fontId="3" fillId="0" borderId="10" xfId="54" applyNumberFormat="1" applyFont="1" applyFill="1" applyBorder="1" applyAlignment="1">
      <alignment horizontal="center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4" fontId="1" fillId="0" borderId="0" xfId="54" applyNumberFormat="1" applyFont="1" applyFill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600075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0</xdr:row>
      <xdr:rowOff>161925</xdr:rowOff>
    </xdr:from>
    <xdr:to>
      <xdr:col>13</xdr:col>
      <xdr:colOff>733425</xdr:colOff>
      <xdr:row>2</xdr:row>
      <xdr:rowOff>19050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1619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1">
      <selection activeCell="L36" sqref="L36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82" customWidth="1"/>
    <col min="7" max="7" width="6.875" style="6" bestFit="1" customWidth="1"/>
    <col min="8" max="9" width="8.25390625" style="6" bestFit="1" customWidth="1"/>
    <col min="10" max="16384" width="11.00390625" style="6" customWidth="1"/>
  </cols>
  <sheetData>
    <row r="1" spans="1:9" ht="15.75">
      <c r="A1" s="1"/>
      <c r="B1" s="1"/>
      <c r="C1" s="2"/>
      <c r="D1" s="1"/>
      <c r="E1" s="1"/>
      <c r="F1" s="80"/>
      <c r="G1" s="1"/>
      <c r="H1" s="1"/>
      <c r="I1" s="1"/>
    </row>
    <row r="2" spans="1:9" ht="25.5" customHeight="1">
      <c r="A2" s="98" t="s">
        <v>4</v>
      </c>
      <c r="B2" s="98"/>
      <c r="C2" s="98"/>
      <c r="D2" s="98"/>
      <c r="E2" s="98"/>
      <c r="F2" s="98"/>
      <c r="G2" s="98"/>
      <c r="H2" s="98"/>
      <c r="I2" s="65"/>
    </row>
    <row r="3" spans="1:9" ht="15.75">
      <c r="A3" s="99" t="s">
        <v>37</v>
      </c>
      <c r="B3" s="99"/>
      <c r="C3" s="99"/>
      <c r="D3" s="99"/>
      <c r="E3" s="99"/>
      <c r="F3" s="99"/>
      <c r="G3" s="99"/>
      <c r="H3" s="99"/>
      <c r="I3" s="65"/>
    </row>
    <row r="4" spans="1:9" ht="7.5" customHeight="1">
      <c r="A4" s="3"/>
      <c r="B4" s="3"/>
      <c r="C4" s="3"/>
      <c r="D4" s="3"/>
      <c r="E4" s="3"/>
      <c r="F4" s="81"/>
      <c r="G4" s="3"/>
      <c r="H4" s="3"/>
      <c r="I4" s="3"/>
    </row>
    <row r="5" spans="1:248" ht="18.75">
      <c r="A5" s="98" t="s">
        <v>5</v>
      </c>
      <c r="B5" s="98"/>
      <c r="C5" s="98"/>
      <c r="D5" s="98"/>
      <c r="E5" s="98"/>
      <c r="F5" s="98"/>
      <c r="G5" s="98"/>
      <c r="H5" s="98"/>
      <c r="I5" s="8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98" t="s">
        <v>6</v>
      </c>
      <c r="B6" s="98"/>
      <c r="C6" s="98"/>
      <c r="D6" s="98"/>
      <c r="E6" s="98"/>
      <c r="F6" s="98"/>
      <c r="G6" s="98"/>
      <c r="H6" s="98"/>
      <c r="I6" s="8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8"/>
    </row>
    <row r="8" spans="1:9" s="9" customFormat="1" ht="16.5" customHeight="1">
      <c r="A8" s="102" t="s">
        <v>1</v>
      </c>
      <c r="B8" s="100" t="s">
        <v>86</v>
      </c>
      <c r="C8" s="100" t="s">
        <v>90</v>
      </c>
      <c r="D8" s="100" t="s">
        <v>35</v>
      </c>
      <c r="E8" s="100" t="s">
        <v>88</v>
      </c>
      <c r="F8" s="100" t="s">
        <v>91</v>
      </c>
      <c r="G8" s="100" t="s">
        <v>35</v>
      </c>
      <c r="H8" s="100" t="s">
        <v>36</v>
      </c>
      <c r="I8" s="100" t="s">
        <v>92</v>
      </c>
    </row>
    <row r="9" spans="1:9" s="9" customFormat="1" ht="23.25" customHeight="1" thickBot="1">
      <c r="A9" s="103"/>
      <c r="B9" s="101"/>
      <c r="C9" s="101"/>
      <c r="D9" s="101"/>
      <c r="E9" s="101"/>
      <c r="F9" s="101"/>
      <c r="G9" s="101"/>
      <c r="H9" s="101"/>
      <c r="I9" s="101"/>
    </row>
    <row r="10" spans="1:9" s="12" customFormat="1" ht="12.75">
      <c r="A10" s="27" t="s">
        <v>7</v>
      </c>
      <c r="B10" s="11">
        <v>34114.715861715005</v>
      </c>
      <c r="C10" s="11">
        <v>31095.25798087</v>
      </c>
      <c r="D10" s="47">
        <f>_xlfn.IFERROR((C10/B10*100),0)</f>
        <v>91.14910441263979</v>
      </c>
      <c r="E10" s="11">
        <v>37434.015715876</v>
      </c>
      <c r="F10" s="11">
        <v>32527.126447862003</v>
      </c>
      <c r="G10" s="22">
        <f>_xlfn.IFERROR((F10/E10*100),0)</f>
        <v>86.89189718448253</v>
      </c>
      <c r="H10" s="36">
        <f>IF(C10&lt;&gt;0,F10/C10*100-100," ")</f>
        <v>4.604780792855621</v>
      </c>
      <c r="I10" s="36">
        <f>+F10/$D$99*100</f>
        <v>14.07814273626665</v>
      </c>
    </row>
    <row r="11" spans="1:9" s="12" customFormat="1" ht="6.75" customHeight="1">
      <c r="A11" s="27"/>
      <c r="B11" s="11"/>
      <c r="C11" s="11"/>
      <c r="D11" s="47"/>
      <c r="E11" s="11"/>
      <c r="F11" s="11"/>
      <c r="G11" s="22"/>
      <c r="H11" s="36"/>
      <c r="I11" s="36"/>
    </row>
    <row r="12" spans="1:9" s="12" customFormat="1" ht="12.75" outlineLevel="1">
      <c r="A12" s="75" t="s">
        <v>87</v>
      </c>
      <c r="B12" s="13">
        <v>20723.875358234003</v>
      </c>
      <c r="C12" s="13">
        <v>21730.27805236</v>
      </c>
      <c r="D12" s="48">
        <f>_xlfn.IFERROR((C12/B12*100),0)</f>
        <v>104.85624757304927</v>
      </c>
      <c r="E12" s="13">
        <v>23219.425542239</v>
      </c>
      <c r="F12" s="13">
        <v>23137.071298109004</v>
      </c>
      <c r="G12" s="23">
        <f>_xlfn.IFERROR((F12/E12*100),0)</f>
        <v>99.64532178464025</v>
      </c>
      <c r="H12" s="37">
        <f>IF(C12&lt;&gt;0,F12/C12*100-100," ")</f>
        <v>6.473885158575854</v>
      </c>
      <c r="I12" s="37">
        <f aca="true" t="shared" si="0" ref="I12:I74">+F12/$D$99*100</f>
        <v>10.014010698303377</v>
      </c>
    </row>
    <row r="13" spans="1:9" s="26" customFormat="1" ht="6" customHeight="1">
      <c r="A13" s="17"/>
      <c r="B13" s="15"/>
      <c r="C13" s="15"/>
      <c r="D13" s="49"/>
      <c r="E13" s="15"/>
      <c r="F13" s="15"/>
      <c r="G13" s="24"/>
      <c r="H13" s="38"/>
      <c r="I13" s="38"/>
    </row>
    <row r="14" spans="1:9" s="16" customFormat="1" ht="12.75" outlineLevel="2">
      <c r="A14" s="75" t="s">
        <v>8</v>
      </c>
      <c r="B14" s="13">
        <v>2232.5069593440003</v>
      </c>
      <c r="C14" s="13">
        <v>2409.0856618309995</v>
      </c>
      <c r="D14" s="48">
        <f>_xlfn.IFERROR((C14/B14*100),0)</f>
        <v>107.90943570177649</v>
      </c>
      <c r="E14" s="13">
        <v>2813.583738303</v>
      </c>
      <c r="F14" s="13">
        <v>2114.02191358</v>
      </c>
      <c r="G14" s="23">
        <f>_xlfn.IFERROR((F14/E14*100),0)</f>
        <v>75.13627139653084</v>
      </c>
      <c r="H14" s="37">
        <f>IF(C14&lt;&gt;0,F14/C14*100-100," ")</f>
        <v>-12.247955850052236</v>
      </c>
      <c r="I14" s="37">
        <f t="shared" si="0"/>
        <v>0.9149748378381888</v>
      </c>
    </row>
    <row r="15" spans="1:9" s="26" customFormat="1" ht="8.25" customHeight="1">
      <c r="A15" s="17"/>
      <c r="B15" s="15"/>
      <c r="C15" s="15"/>
      <c r="D15" s="49"/>
      <c r="E15" s="15"/>
      <c r="F15" s="15"/>
      <c r="G15" s="24"/>
      <c r="H15" s="38"/>
      <c r="I15" s="38"/>
    </row>
    <row r="16" spans="1:9" s="16" customFormat="1" ht="12.75" outlineLevel="2">
      <c r="A16" s="75" t="s">
        <v>2</v>
      </c>
      <c r="B16" s="13">
        <v>1622.005857463</v>
      </c>
      <c r="C16" s="13">
        <v>1147.516305256</v>
      </c>
      <c r="D16" s="48">
        <f aca="true" t="shared" si="1" ref="D16:D33">_xlfn.IFERROR((C16/B16*100),0)</f>
        <v>70.74674237310367</v>
      </c>
      <c r="E16" s="13">
        <v>2585.889438714</v>
      </c>
      <c r="F16" s="13">
        <v>1746.6615334110002</v>
      </c>
      <c r="G16" s="23">
        <f aca="true" t="shared" si="2" ref="G16:G33">_xlfn.IFERROR((F16/E16*100),0)</f>
        <v>67.54587057208603</v>
      </c>
      <c r="H16" s="37">
        <f aca="true" t="shared" si="3" ref="H16:H33">IF(C16&lt;&gt;0,F16/C16*100-100," ")</f>
        <v>52.212349873437006</v>
      </c>
      <c r="I16" s="37">
        <f t="shared" si="0"/>
        <v>0.7559767204988596</v>
      </c>
    </row>
    <row r="17" spans="1:9" s="26" customFormat="1" ht="12.75" customHeight="1" hidden="1">
      <c r="A17" s="17" t="s">
        <v>9</v>
      </c>
      <c r="B17" s="15">
        <v>601.585394166</v>
      </c>
      <c r="C17" s="15">
        <v>161.53946999599998</v>
      </c>
      <c r="D17" s="49">
        <f t="shared" si="1"/>
        <v>26.8522925527386</v>
      </c>
      <c r="E17" s="15">
        <v>1147.557344695</v>
      </c>
      <c r="F17" s="15">
        <v>150.80551537</v>
      </c>
      <c r="G17" s="24">
        <f t="shared" si="2"/>
        <v>13.141436117955516</v>
      </c>
      <c r="H17" s="38">
        <f t="shared" si="3"/>
        <v>-6.644787571895449</v>
      </c>
      <c r="I17" s="38">
        <f t="shared" si="0"/>
        <v>0.06527049274390058</v>
      </c>
    </row>
    <row r="18" spans="1:9" s="26" customFormat="1" ht="12.75" customHeight="1" hidden="1">
      <c r="A18" s="17" t="s">
        <v>49</v>
      </c>
      <c r="B18" s="15">
        <v>50.162243238</v>
      </c>
      <c r="C18" s="15">
        <v>101.363551624</v>
      </c>
      <c r="D18" s="49">
        <f t="shared" si="1"/>
        <v>202.07140885440475</v>
      </c>
      <c r="E18" s="15">
        <v>9.48150908</v>
      </c>
      <c r="F18" s="15">
        <v>103.810996292</v>
      </c>
      <c r="G18" s="24">
        <f t="shared" si="2"/>
        <v>1094.8784145656273</v>
      </c>
      <c r="H18" s="38">
        <f t="shared" si="3"/>
        <v>2.4145214219393267</v>
      </c>
      <c r="I18" s="38">
        <f t="shared" si="0"/>
        <v>0.04493068349383458</v>
      </c>
    </row>
    <row r="19" spans="1:9" s="26" customFormat="1" ht="12.75" customHeight="1" hidden="1">
      <c r="A19" s="17" t="s">
        <v>50</v>
      </c>
      <c r="B19" s="15">
        <v>551.423150928</v>
      </c>
      <c r="C19" s="15">
        <v>60.175918372</v>
      </c>
      <c r="D19" s="49">
        <f t="shared" si="1"/>
        <v>10.91283858335089</v>
      </c>
      <c r="E19" s="15">
        <v>1138.075835615</v>
      </c>
      <c r="F19" s="15">
        <v>46.994519078</v>
      </c>
      <c r="G19" s="24">
        <f t="shared" si="2"/>
        <v>4.129295922762901</v>
      </c>
      <c r="H19" s="38">
        <f t="shared" si="3"/>
        <v>-21.904774618501435</v>
      </c>
      <c r="I19" s="38">
        <f t="shared" si="0"/>
        <v>0.020339809250066006</v>
      </c>
    </row>
    <row r="20" spans="1:9" s="26" customFormat="1" ht="12.75" customHeight="1" hidden="1">
      <c r="A20" s="17" t="s">
        <v>10</v>
      </c>
      <c r="B20" s="15">
        <v>13.976357531000001</v>
      </c>
      <c r="C20" s="15">
        <v>168.907208977</v>
      </c>
      <c r="D20" s="49">
        <f t="shared" si="1"/>
        <v>1208.52095120176</v>
      </c>
      <c r="E20" s="15">
        <v>7.202850270000001</v>
      </c>
      <c r="F20" s="15">
        <v>120.359071385</v>
      </c>
      <c r="G20" s="24">
        <f t="shared" si="2"/>
        <v>1670.9922721328483</v>
      </c>
      <c r="H20" s="38">
        <f t="shared" si="3"/>
        <v>-28.74248996596161</v>
      </c>
      <c r="I20" s="38">
        <f t="shared" si="0"/>
        <v>0.05209289511874207</v>
      </c>
    </row>
    <row r="21" spans="1:9" s="26" customFormat="1" ht="12.75" customHeight="1" hidden="1">
      <c r="A21" s="17" t="s">
        <v>49</v>
      </c>
      <c r="B21" s="15">
        <v>2.035638</v>
      </c>
      <c r="C21" s="15">
        <v>1.693811489</v>
      </c>
      <c r="D21" s="49">
        <f t="shared" si="1"/>
        <v>83.20789300455189</v>
      </c>
      <c r="E21" s="15">
        <v>0.42089827</v>
      </c>
      <c r="F21" s="15">
        <v>0</v>
      </c>
      <c r="G21" s="24">
        <f t="shared" si="2"/>
        <v>0</v>
      </c>
      <c r="H21" s="38">
        <f t="shared" si="3"/>
        <v>-100</v>
      </c>
      <c r="I21" s="38">
        <f t="shared" si="0"/>
        <v>0</v>
      </c>
    </row>
    <row r="22" spans="1:9" s="26" customFormat="1" ht="12.75" customHeight="1" hidden="1">
      <c r="A22" s="17" t="s">
        <v>50</v>
      </c>
      <c r="B22" s="15">
        <v>11.940719531000001</v>
      </c>
      <c r="C22" s="15">
        <v>167.213397488</v>
      </c>
      <c r="D22" s="49">
        <f t="shared" si="1"/>
        <v>1400.3628261587378</v>
      </c>
      <c r="E22" s="15">
        <v>6.781952</v>
      </c>
      <c r="F22" s="15">
        <v>120.359071385</v>
      </c>
      <c r="G22" s="24">
        <f t="shared" si="2"/>
        <v>1774.6965974545378</v>
      </c>
      <c r="H22" s="38">
        <f t="shared" si="3"/>
        <v>-28.020677055116053</v>
      </c>
      <c r="I22" s="38">
        <f t="shared" si="0"/>
        <v>0.05209289511874207</v>
      </c>
    </row>
    <row r="23" spans="1:9" s="26" customFormat="1" ht="12.75" customHeight="1" hidden="1">
      <c r="A23" s="17" t="s">
        <v>11</v>
      </c>
      <c r="B23" s="15">
        <v>1006.444105766</v>
      </c>
      <c r="C23" s="15">
        <v>817.0696262829999</v>
      </c>
      <c r="D23" s="49">
        <f t="shared" si="1"/>
        <v>81.18380559853664</v>
      </c>
      <c r="E23" s="15">
        <v>1431.1292437490001</v>
      </c>
      <c r="F23" s="15">
        <v>1468.546307247</v>
      </c>
      <c r="G23" s="24">
        <f t="shared" si="2"/>
        <v>102.6145132357146</v>
      </c>
      <c r="H23" s="38">
        <f t="shared" si="3"/>
        <v>79.733312805628</v>
      </c>
      <c r="I23" s="38">
        <f t="shared" si="0"/>
        <v>0.6356050099101049</v>
      </c>
    </row>
    <row r="24" spans="1:9" s="26" customFormat="1" ht="12.75" customHeight="1" hidden="1">
      <c r="A24" s="17" t="s">
        <v>49</v>
      </c>
      <c r="B24" s="15">
        <v>1006.444105766</v>
      </c>
      <c r="C24" s="15">
        <v>817.0696262829999</v>
      </c>
      <c r="D24" s="49">
        <f t="shared" si="1"/>
        <v>81.18380559853664</v>
      </c>
      <c r="E24" s="15">
        <v>1431.1292437490001</v>
      </c>
      <c r="F24" s="15">
        <v>1468.546307247</v>
      </c>
      <c r="G24" s="24">
        <f t="shared" si="2"/>
        <v>102.6145132357146</v>
      </c>
      <c r="H24" s="38">
        <f t="shared" si="3"/>
        <v>79.733312805628</v>
      </c>
      <c r="I24" s="38">
        <f t="shared" si="0"/>
        <v>0.6356050099101049</v>
      </c>
    </row>
    <row r="25" spans="1:9" s="26" customFormat="1" ht="12.75" customHeight="1" hidden="1">
      <c r="A25" s="17" t="s">
        <v>50</v>
      </c>
      <c r="B25" s="15">
        <v>0</v>
      </c>
      <c r="C25" s="15">
        <v>0</v>
      </c>
      <c r="D25" s="49">
        <f t="shared" si="1"/>
        <v>0</v>
      </c>
      <c r="E25" s="15">
        <v>0</v>
      </c>
      <c r="F25" s="15">
        <v>0</v>
      </c>
      <c r="G25" s="24">
        <f t="shared" si="2"/>
        <v>0</v>
      </c>
      <c r="H25" s="38" t="str">
        <f t="shared" si="3"/>
        <v> </v>
      </c>
      <c r="I25" s="38">
        <f t="shared" si="0"/>
        <v>0</v>
      </c>
    </row>
    <row r="26" spans="1:9" s="16" customFormat="1" ht="12.75" outlineLevel="2">
      <c r="A26" s="75" t="s">
        <v>12</v>
      </c>
      <c r="B26" s="13">
        <v>9536.327686674</v>
      </c>
      <c r="C26" s="13">
        <v>5808.377961423</v>
      </c>
      <c r="D26" s="48">
        <f t="shared" si="1"/>
        <v>60.90791080448702</v>
      </c>
      <c r="E26" s="13">
        <v>8815.11699662</v>
      </c>
      <c r="F26" s="13">
        <v>5529.371702762</v>
      </c>
      <c r="G26" s="23">
        <f t="shared" si="2"/>
        <v>62.72601605721329</v>
      </c>
      <c r="H26" s="37">
        <f t="shared" si="3"/>
        <v>-4.803514174078401</v>
      </c>
      <c r="I26" s="37">
        <f t="shared" si="0"/>
        <v>2.3931804796262233</v>
      </c>
    </row>
    <row r="27" spans="1:9" s="26" customFormat="1" ht="12.75" customHeight="1" hidden="1">
      <c r="A27" s="17" t="s">
        <v>13</v>
      </c>
      <c r="B27" s="15">
        <v>3289.015885639</v>
      </c>
      <c r="C27" s="15">
        <v>2758.5383502699997</v>
      </c>
      <c r="D27" s="49">
        <f t="shared" si="1"/>
        <v>83.8712382726623</v>
      </c>
      <c r="E27" s="15">
        <v>3241.2035451379998</v>
      </c>
      <c r="F27" s="15">
        <v>1951.8286167160002</v>
      </c>
      <c r="G27" s="24">
        <f t="shared" si="2"/>
        <v>60.21925465445885</v>
      </c>
      <c r="H27" s="38">
        <f t="shared" si="3"/>
        <v>-29.244100720044017</v>
      </c>
      <c r="I27" s="38">
        <f t="shared" si="0"/>
        <v>0.8447755723796458</v>
      </c>
    </row>
    <row r="28" spans="1:9" s="26" customFormat="1" ht="14.25" customHeight="1" hidden="1">
      <c r="A28" s="17" t="s">
        <v>40</v>
      </c>
      <c r="B28" s="15">
        <v>2283.125909954</v>
      </c>
      <c r="C28" s="15">
        <v>1596.0861452429997</v>
      </c>
      <c r="D28" s="49">
        <f t="shared" si="1"/>
        <v>69.90793360472868</v>
      </c>
      <c r="E28" s="15">
        <v>2282.693008896</v>
      </c>
      <c r="F28" s="15">
        <v>1487.280535743</v>
      </c>
      <c r="G28" s="24">
        <f t="shared" si="2"/>
        <v>65.15464540991026</v>
      </c>
      <c r="H28" s="38">
        <f t="shared" si="3"/>
        <v>-6.817026125080133</v>
      </c>
      <c r="I28" s="38">
        <f t="shared" si="0"/>
        <v>0.6437134157738469</v>
      </c>
    </row>
    <row r="29" spans="1:9" s="26" customFormat="1" ht="14.25" customHeight="1" hidden="1">
      <c r="A29" s="76" t="s">
        <v>38</v>
      </c>
      <c r="B29" s="15">
        <v>1005.889975685</v>
      </c>
      <c r="C29" s="15">
        <v>1162.452205027</v>
      </c>
      <c r="D29" s="49">
        <f t="shared" si="1"/>
        <v>115.56454812420046</v>
      </c>
      <c r="E29" s="15">
        <v>958.5105362420003</v>
      </c>
      <c r="F29" s="15">
        <v>464.54808097299997</v>
      </c>
      <c r="G29" s="24">
        <f t="shared" si="2"/>
        <v>48.46562071131089</v>
      </c>
      <c r="H29" s="38">
        <f t="shared" si="3"/>
        <v>-60.037231727543585</v>
      </c>
      <c r="I29" s="38">
        <f t="shared" si="0"/>
        <v>0.2010621566057988</v>
      </c>
    </row>
    <row r="30" spans="1:9" s="26" customFormat="1" ht="12.75" customHeight="1" hidden="1">
      <c r="A30" s="17" t="s">
        <v>14</v>
      </c>
      <c r="B30" s="15">
        <v>2310.1496987990004</v>
      </c>
      <c r="C30" s="15">
        <v>2403.932762228</v>
      </c>
      <c r="D30" s="49">
        <f t="shared" si="1"/>
        <v>104.05960979402138</v>
      </c>
      <c r="E30" s="15">
        <v>2219.522354916</v>
      </c>
      <c r="F30" s="15">
        <v>2951.638073975</v>
      </c>
      <c r="G30" s="24">
        <f t="shared" si="2"/>
        <v>132.98528250627635</v>
      </c>
      <c r="H30" s="38">
        <f t="shared" si="3"/>
        <v>22.7837200920453</v>
      </c>
      <c r="I30" s="38">
        <f t="shared" si="0"/>
        <v>1.277505474632867</v>
      </c>
    </row>
    <row r="31" spans="1:9" s="26" customFormat="1" ht="14.25" customHeight="1" hidden="1">
      <c r="A31" s="17" t="s">
        <v>41</v>
      </c>
      <c r="B31" s="15">
        <v>996.150891029</v>
      </c>
      <c r="C31" s="15">
        <v>1244.7940349779997</v>
      </c>
      <c r="D31" s="49">
        <f t="shared" si="1"/>
        <v>124.96038965463929</v>
      </c>
      <c r="E31" s="15">
        <v>690.859946566</v>
      </c>
      <c r="F31" s="15">
        <v>1744.5681214040003</v>
      </c>
      <c r="G31" s="24">
        <f t="shared" si="2"/>
        <v>252.52124255800035</v>
      </c>
      <c r="H31" s="38">
        <f t="shared" si="3"/>
        <v>40.14913892440316</v>
      </c>
      <c r="I31" s="38">
        <f t="shared" si="0"/>
        <v>0.7550706658835649</v>
      </c>
    </row>
    <row r="32" spans="1:9" s="26" customFormat="1" ht="14.25" customHeight="1" hidden="1">
      <c r="A32" s="76" t="s">
        <v>39</v>
      </c>
      <c r="B32" s="15">
        <v>1313.9988077699998</v>
      </c>
      <c r="C32" s="15">
        <v>1159.13872725</v>
      </c>
      <c r="D32" s="49">
        <f t="shared" si="1"/>
        <v>88.21459505105533</v>
      </c>
      <c r="E32" s="15">
        <v>1528.6624083499999</v>
      </c>
      <c r="F32" s="15">
        <v>1207.0699525710002</v>
      </c>
      <c r="G32" s="24">
        <f t="shared" si="2"/>
        <v>78.96249335220334</v>
      </c>
      <c r="H32" s="38">
        <f t="shared" si="3"/>
        <v>4.1350723769461695</v>
      </c>
      <c r="I32" s="38">
        <f t="shared" si="0"/>
        <v>0.5224348087493021</v>
      </c>
    </row>
    <row r="33" spans="1:9" s="26" customFormat="1" ht="12.75" customHeight="1" hidden="1">
      <c r="A33" s="17" t="s">
        <v>12</v>
      </c>
      <c r="B33" s="15">
        <v>3937.162102236</v>
      </c>
      <c r="C33" s="15">
        <v>645.906848925</v>
      </c>
      <c r="D33" s="49">
        <f t="shared" si="1"/>
        <v>16.405391298422163</v>
      </c>
      <c r="E33" s="15">
        <v>3354.391096566</v>
      </c>
      <c r="F33" s="15">
        <v>565.8479642819998</v>
      </c>
      <c r="G33" s="24">
        <f t="shared" si="2"/>
        <v>16.868872710199977</v>
      </c>
      <c r="H33" s="38">
        <f t="shared" si="3"/>
        <v>-12.394803488497502</v>
      </c>
      <c r="I33" s="38">
        <f t="shared" si="0"/>
        <v>0.2449059993343345</v>
      </c>
    </row>
    <row r="34" spans="1:9" s="26" customFormat="1" ht="8.25" customHeight="1">
      <c r="A34" s="17"/>
      <c r="B34" s="15"/>
      <c r="C34" s="15"/>
      <c r="D34" s="49"/>
      <c r="E34" s="15"/>
      <c r="F34" s="15"/>
      <c r="G34" s="24"/>
      <c r="H34" s="38"/>
      <c r="I34" s="38"/>
    </row>
    <row r="35" spans="1:9" s="12" customFormat="1" ht="12.75">
      <c r="A35" s="27" t="s">
        <v>0</v>
      </c>
      <c r="B35" s="28">
        <v>31341.743599982998</v>
      </c>
      <c r="C35" s="28">
        <v>28144.674805254002</v>
      </c>
      <c r="D35" s="50">
        <f aca="true" t="shared" si="4" ref="D35:D67">_xlfn.IFERROR((C35/B35*100),0)</f>
        <v>89.79932694385666</v>
      </c>
      <c r="E35" s="28">
        <v>34331.700713684</v>
      </c>
      <c r="F35" s="28">
        <v>30844.241491724995</v>
      </c>
      <c r="G35" s="29">
        <f aca="true" t="shared" si="5" ref="G35:G67">_xlfn.IFERROR((F35/E35*100),0)</f>
        <v>89.84186874095357</v>
      </c>
      <c r="H35" s="39">
        <f aca="true" t="shared" si="6" ref="H35:H67">IF(C35&lt;&gt;0,F35/C35*100-100," ")</f>
        <v>9.591749434486417</v>
      </c>
      <c r="I35" s="39">
        <f t="shared" si="0"/>
        <v>13.349769307424461</v>
      </c>
    </row>
    <row r="36" spans="1:9" s="26" customFormat="1" ht="12.75">
      <c r="A36" s="17" t="s">
        <v>15</v>
      </c>
      <c r="B36" s="18">
        <v>14585.347873825998</v>
      </c>
      <c r="C36" s="18">
        <v>13905.046660434</v>
      </c>
      <c r="D36" s="51">
        <f t="shared" si="4"/>
        <v>95.33572171690999</v>
      </c>
      <c r="E36" s="18">
        <v>16054.500848771997</v>
      </c>
      <c r="F36" s="18">
        <v>15229.196339973998</v>
      </c>
      <c r="G36" s="25">
        <f t="shared" si="5"/>
        <v>94.85935740654854</v>
      </c>
      <c r="H36" s="40">
        <f t="shared" si="6"/>
        <v>9.522799253222132</v>
      </c>
      <c r="I36" s="40">
        <f t="shared" si="0"/>
        <v>6.591384584077698</v>
      </c>
    </row>
    <row r="37" spans="1:9" s="26" customFormat="1" ht="12.75">
      <c r="A37" s="17" t="s">
        <v>16</v>
      </c>
      <c r="B37" s="15">
        <v>3218.804338273</v>
      </c>
      <c r="C37" s="15">
        <v>2552.5618305619996</v>
      </c>
      <c r="D37" s="49">
        <f t="shared" si="4"/>
        <v>79.30155307083801</v>
      </c>
      <c r="E37" s="15">
        <v>3463.4808051180003</v>
      </c>
      <c r="F37" s="15">
        <v>2918.132833574</v>
      </c>
      <c r="G37" s="24">
        <f t="shared" si="5"/>
        <v>84.25433827327302</v>
      </c>
      <c r="H37" s="38">
        <f t="shared" si="6"/>
        <v>14.321729590836682</v>
      </c>
      <c r="I37" s="38">
        <f t="shared" si="0"/>
        <v>1.2630039920769367</v>
      </c>
    </row>
    <row r="38" spans="1:9" s="26" customFormat="1" ht="12.75" customHeight="1" hidden="1">
      <c r="A38" s="77" t="s">
        <v>42</v>
      </c>
      <c r="B38" s="15">
        <v>1706.242595981</v>
      </c>
      <c r="C38" s="15">
        <v>1314.602553691</v>
      </c>
      <c r="D38" s="49">
        <f t="shared" si="4"/>
        <v>77.04663784549186</v>
      </c>
      <c r="E38" s="15">
        <v>1797.879641224</v>
      </c>
      <c r="F38" s="15">
        <v>1456.2404532080002</v>
      </c>
      <c r="G38" s="24">
        <f t="shared" si="5"/>
        <v>80.99766078982846</v>
      </c>
      <c r="H38" s="38">
        <f t="shared" si="6"/>
        <v>10.77419932886366</v>
      </c>
      <c r="I38" s="38">
        <f t="shared" si="0"/>
        <v>0.6302788840400438</v>
      </c>
    </row>
    <row r="39" spans="1:9" s="26" customFormat="1" ht="12.75" customHeight="1" hidden="1">
      <c r="A39" s="77" t="s">
        <v>43</v>
      </c>
      <c r="B39" s="15">
        <v>1391.1760854269999</v>
      </c>
      <c r="C39" s="15">
        <v>1131.4383578860002</v>
      </c>
      <c r="D39" s="49">
        <f t="shared" si="4"/>
        <v>81.32962963769772</v>
      </c>
      <c r="E39" s="15">
        <v>1533.747288436</v>
      </c>
      <c r="F39" s="15">
        <v>1345.863127756</v>
      </c>
      <c r="G39" s="24">
        <f t="shared" si="5"/>
        <v>87.74999231642717</v>
      </c>
      <c r="H39" s="38">
        <f t="shared" si="6"/>
        <v>18.951520281726616</v>
      </c>
      <c r="I39" s="38">
        <f t="shared" si="0"/>
        <v>0.5825062120503621</v>
      </c>
    </row>
    <row r="40" spans="1:9" s="26" customFormat="1" ht="12.75" customHeight="1" hidden="1">
      <c r="A40" s="77" t="s">
        <v>44</v>
      </c>
      <c r="B40" s="15">
        <v>43.9174529</v>
      </c>
      <c r="C40" s="15">
        <v>30.714636068999997</v>
      </c>
      <c r="D40" s="49">
        <f t="shared" si="4"/>
        <v>69.9371981770828</v>
      </c>
      <c r="E40" s="15">
        <v>49.436</v>
      </c>
      <c r="F40" s="15">
        <v>35.316894747</v>
      </c>
      <c r="G40" s="24">
        <f t="shared" si="5"/>
        <v>71.4396285035197</v>
      </c>
      <c r="H40" s="38">
        <f t="shared" si="6"/>
        <v>14.983927101272144</v>
      </c>
      <c r="I40" s="38">
        <f t="shared" si="0"/>
        <v>0.015285588969776711</v>
      </c>
    </row>
    <row r="41" spans="1:9" s="26" customFormat="1" ht="12.75" customHeight="1" hidden="1">
      <c r="A41" s="77" t="s">
        <v>45</v>
      </c>
      <c r="B41" s="15">
        <v>77.46820396499987</v>
      </c>
      <c r="C41" s="15">
        <v>75.80628291599918</v>
      </c>
      <c r="D41" s="49">
        <f t="shared" si="4"/>
        <v>97.85470559024247</v>
      </c>
      <c r="E41" s="15">
        <v>82.41787545800022</v>
      </c>
      <c r="F41" s="15">
        <v>80.71235786299967</v>
      </c>
      <c r="G41" s="24">
        <f t="shared" si="5"/>
        <v>97.93064600910554</v>
      </c>
      <c r="H41" s="38">
        <f t="shared" si="6"/>
        <v>6.471857949342933</v>
      </c>
      <c r="I41" s="38">
        <f t="shared" si="0"/>
        <v>0.034933307016754025</v>
      </c>
    </row>
    <row r="42" spans="1:9" s="26" customFormat="1" ht="12.75">
      <c r="A42" s="17" t="s">
        <v>17</v>
      </c>
      <c r="B42" s="15">
        <v>1358.9158410710002</v>
      </c>
      <c r="C42" s="15">
        <v>1276.366966555</v>
      </c>
      <c r="D42" s="49">
        <f t="shared" si="4"/>
        <v>93.9253872814566</v>
      </c>
      <c r="E42" s="15">
        <v>1667.650596921</v>
      </c>
      <c r="F42" s="15">
        <v>1549.481661099</v>
      </c>
      <c r="G42" s="24">
        <f>_xlfn.IFERROR((F42/E42*100),0)</f>
        <v>92.91404710074302</v>
      </c>
      <c r="H42" s="38">
        <f t="shared" si="6"/>
        <v>21.397819099091436</v>
      </c>
      <c r="I42" s="38">
        <f t="shared" si="0"/>
        <v>0.670634832349695</v>
      </c>
    </row>
    <row r="43" spans="1:9" s="26" customFormat="1" ht="12.75" customHeight="1" hidden="1">
      <c r="A43" s="77" t="s">
        <v>46</v>
      </c>
      <c r="B43" s="15">
        <v>1158.69</v>
      </c>
      <c r="C43" s="15">
        <v>1079.1502058090002</v>
      </c>
      <c r="D43" s="49">
        <f t="shared" si="4"/>
        <v>93.1353688915068</v>
      </c>
      <c r="E43" s="15">
        <v>1419.501</v>
      </c>
      <c r="F43" s="15">
        <v>1334.3624522649998</v>
      </c>
      <c r="G43" s="24">
        <f t="shared" si="5"/>
        <v>94.00221995370202</v>
      </c>
      <c r="H43" s="38">
        <f t="shared" si="6"/>
        <v>23.649371985679807</v>
      </c>
      <c r="I43" s="38">
        <f t="shared" si="0"/>
        <v>0.5775285774171488</v>
      </c>
    </row>
    <row r="44" spans="1:9" s="26" customFormat="1" ht="12.75" customHeight="1" hidden="1">
      <c r="A44" s="77" t="s">
        <v>47</v>
      </c>
      <c r="B44" s="15">
        <v>200.225841071</v>
      </c>
      <c r="C44" s="15">
        <v>197.21676074599998</v>
      </c>
      <c r="D44" s="49">
        <f t="shared" si="4"/>
        <v>98.4971568560259</v>
      </c>
      <c r="E44" s="15">
        <v>248.14959692099998</v>
      </c>
      <c r="F44" s="15">
        <v>215.11920883400003</v>
      </c>
      <c r="G44" s="24">
        <f t="shared" si="5"/>
        <v>86.68932430403447</v>
      </c>
      <c r="H44" s="38">
        <f t="shared" si="6"/>
        <v>9.077548997499775</v>
      </c>
      <c r="I44" s="38">
        <f t="shared" si="0"/>
        <v>0.0931062549325462</v>
      </c>
    </row>
    <row r="45" spans="1:9" s="26" customFormat="1" ht="12.75" customHeight="1" hidden="1">
      <c r="A45" s="17" t="s">
        <v>3</v>
      </c>
      <c r="B45" s="15">
        <v>0</v>
      </c>
      <c r="C45" s="15">
        <v>0</v>
      </c>
      <c r="D45" s="49">
        <f t="shared" si="4"/>
        <v>0</v>
      </c>
      <c r="E45" s="15">
        <v>0</v>
      </c>
      <c r="F45" s="15">
        <v>0</v>
      </c>
      <c r="G45" s="24">
        <f t="shared" si="5"/>
        <v>0</v>
      </c>
      <c r="H45" s="38" t="str">
        <f t="shared" si="6"/>
        <v> </v>
      </c>
      <c r="I45" s="38">
        <f t="shared" si="0"/>
        <v>0</v>
      </c>
    </row>
    <row r="46" spans="1:9" s="26" customFormat="1" ht="12.75">
      <c r="A46" s="17" t="s">
        <v>2</v>
      </c>
      <c r="B46" s="15">
        <v>5724.857189318001</v>
      </c>
      <c r="C46" s="15">
        <v>4649.769493674001</v>
      </c>
      <c r="D46" s="49">
        <f t="shared" si="4"/>
        <v>81.22070717065216</v>
      </c>
      <c r="E46" s="15">
        <v>5660.060765349</v>
      </c>
      <c r="F46" s="15">
        <v>4795.962914432999</v>
      </c>
      <c r="G46" s="24">
        <f t="shared" si="5"/>
        <v>84.73341741830717</v>
      </c>
      <c r="H46" s="38">
        <f t="shared" si="6"/>
        <v>3.1441003894471464</v>
      </c>
      <c r="I46" s="38">
        <f t="shared" si="0"/>
        <v>2.075752082664133</v>
      </c>
    </row>
    <row r="47" spans="1:9" s="26" customFormat="1" ht="12.75" customHeight="1" hidden="1">
      <c r="A47" s="17" t="s">
        <v>51</v>
      </c>
      <c r="B47" s="15">
        <v>0</v>
      </c>
      <c r="C47" s="15">
        <v>0</v>
      </c>
      <c r="D47" s="49">
        <f t="shared" si="4"/>
        <v>0</v>
      </c>
      <c r="E47" s="15">
        <v>0</v>
      </c>
      <c r="F47" s="15">
        <v>0</v>
      </c>
      <c r="G47" s="24">
        <f t="shared" si="5"/>
        <v>0</v>
      </c>
      <c r="H47" s="38" t="str">
        <f t="shared" si="6"/>
        <v> </v>
      </c>
      <c r="I47" s="38">
        <f t="shared" si="0"/>
        <v>0</v>
      </c>
    </row>
    <row r="48" spans="1:9" s="26" customFormat="1" ht="12.75" customHeight="1" hidden="1">
      <c r="A48" s="17" t="s">
        <v>52</v>
      </c>
      <c r="B48" s="15">
        <v>0</v>
      </c>
      <c r="C48" s="15">
        <v>0</v>
      </c>
      <c r="D48" s="49">
        <f t="shared" si="4"/>
        <v>0</v>
      </c>
      <c r="E48" s="15">
        <v>0</v>
      </c>
      <c r="F48" s="15">
        <v>0</v>
      </c>
      <c r="G48" s="24">
        <f t="shared" si="5"/>
        <v>0</v>
      </c>
      <c r="H48" s="38" t="str">
        <f t="shared" si="6"/>
        <v> </v>
      </c>
      <c r="I48" s="38">
        <f t="shared" si="0"/>
        <v>0</v>
      </c>
    </row>
    <row r="49" spans="1:9" s="26" customFormat="1" ht="12.75" customHeight="1" hidden="1">
      <c r="A49" s="17" t="s">
        <v>53</v>
      </c>
      <c r="B49" s="15">
        <v>0</v>
      </c>
      <c r="C49" s="15">
        <v>0</v>
      </c>
      <c r="D49" s="49">
        <f t="shared" si="4"/>
        <v>0</v>
      </c>
      <c r="E49" s="15">
        <v>0</v>
      </c>
      <c r="F49" s="15">
        <v>0</v>
      </c>
      <c r="G49" s="24">
        <f t="shared" si="5"/>
        <v>0</v>
      </c>
      <c r="H49" s="38" t="str">
        <f t="shared" si="6"/>
        <v> </v>
      </c>
      <c r="I49" s="38">
        <f t="shared" si="0"/>
        <v>0</v>
      </c>
    </row>
    <row r="50" spans="1:9" s="26" customFormat="1" ht="12.75" customHeight="1" hidden="1">
      <c r="A50" s="17" t="s">
        <v>64</v>
      </c>
      <c r="B50" s="15">
        <v>86.417502371</v>
      </c>
      <c r="C50" s="15">
        <v>72.282696453</v>
      </c>
      <c r="D50" s="49">
        <f t="shared" si="4"/>
        <v>83.64358430851462</v>
      </c>
      <c r="E50" s="15">
        <v>78.983223209</v>
      </c>
      <c r="F50" s="15">
        <v>59.30807855799999</v>
      </c>
      <c r="G50" s="24">
        <f t="shared" si="5"/>
        <v>75.08946349411825</v>
      </c>
      <c r="H50" s="38">
        <f t="shared" si="6"/>
        <v>-17.949825520740532</v>
      </c>
      <c r="I50" s="38">
        <f t="shared" si="0"/>
        <v>0.0256692701303198</v>
      </c>
    </row>
    <row r="51" spans="1:9" s="26" customFormat="1" ht="12.75" customHeight="1" hidden="1">
      <c r="A51" s="17" t="s">
        <v>52</v>
      </c>
      <c r="B51" s="15">
        <v>47.324759007</v>
      </c>
      <c r="C51" s="15">
        <v>42.69323429599999</v>
      </c>
      <c r="D51" s="49">
        <f t="shared" si="4"/>
        <v>90.21331580301351</v>
      </c>
      <c r="E51" s="15">
        <v>49.503491929</v>
      </c>
      <c r="F51" s="15">
        <v>39.580828776</v>
      </c>
      <c r="G51" s="24">
        <f t="shared" si="5"/>
        <v>79.95562986297713</v>
      </c>
      <c r="H51" s="38">
        <f t="shared" si="6"/>
        <v>-7.290161008700153</v>
      </c>
      <c r="I51" s="38">
        <f t="shared" si="0"/>
        <v>0.01713107236882539</v>
      </c>
    </row>
    <row r="52" spans="1:9" s="26" customFormat="1" ht="12.75" customHeight="1" hidden="1">
      <c r="A52" s="17" t="s">
        <v>53</v>
      </c>
      <c r="B52" s="15">
        <v>39.092743364</v>
      </c>
      <c r="C52" s="15">
        <v>29.589462157000003</v>
      </c>
      <c r="D52" s="49">
        <f t="shared" si="4"/>
        <v>75.69042131806117</v>
      </c>
      <c r="E52" s="15">
        <v>29.47973128</v>
      </c>
      <c r="F52" s="15">
        <v>19.727249781999998</v>
      </c>
      <c r="G52" s="24">
        <f t="shared" si="5"/>
        <v>66.91801086865266</v>
      </c>
      <c r="H52" s="38">
        <f t="shared" si="6"/>
        <v>-33.33015085800366</v>
      </c>
      <c r="I52" s="38">
        <f t="shared" si="0"/>
        <v>0.008538197761494414</v>
      </c>
    </row>
    <row r="53" spans="1:9" s="26" customFormat="1" ht="12.75" customHeight="1" hidden="1">
      <c r="A53" s="17" t="s">
        <v>65</v>
      </c>
      <c r="B53" s="15">
        <v>5638.439686947</v>
      </c>
      <c r="C53" s="15">
        <v>4577.486797221</v>
      </c>
      <c r="D53" s="49">
        <f t="shared" si="4"/>
        <v>81.1835729628871</v>
      </c>
      <c r="E53" s="15">
        <v>5581.077542139999</v>
      </c>
      <c r="F53" s="15">
        <v>4728.293179533</v>
      </c>
      <c r="G53" s="24">
        <f t="shared" si="5"/>
        <v>84.72007679219577</v>
      </c>
      <c r="H53" s="38">
        <f t="shared" si="6"/>
        <v>3.2945235888731474</v>
      </c>
      <c r="I53" s="38">
        <f t="shared" si="0"/>
        <v>2.0464637842226905</v>
      </c>
    </row>
    <row r="54" spans="1:9" s="26" customFormat="1" ht="12.75" customHeight="1" hidden="1">
      <c r="A54" s="17" t="s">
        <v>52</v>
      </c>
      <c r="B54" s="15">
        <v>2939.126842351</v>
      </c>
      <c r="C54" s="15">
        <v>2756.9602080530003</v>
      </c>
      <c r="D54" s="49">
        <f t="shared" si="4"/>
        <v>93.80201522189886</v>
      </c>
      <c r="E54" s="15">
        <v>3114.694439436</v>
      </c>
      <c r="F54" s="15">
        <v>2916.420428711</v>
      </c>
      <c r="G54" s="24">
        <f t="shared" si="5"/>
        <v>93.63423878070998</v>
      </c>
      <c r="H54" s="38">
        <f t="shared" si="6"/>
        <v>5.783914479150681</v>
      </c>
      <c r="I54" s="38">
        <f t="shared" si="0"/>
        <v>1.2622628420671986</v>
      </c>
    </row>
    <row r="55" spans="1:9" s="26" customFormat="1" ht="12.75" customHeight="1" hidden="1">
      <c r="A55" s="17" t="s">
        <v>53</v>
      </c>
      <c r="B55" s="15">
        <v>2699.3128445960006</v>
      </c>
      <c r="C55" s="15">
        <v>1820.5265891679999</v>
      </c>
      <c r="D55" s="49">
        <f t="shared" si="4"/>
        <v>67.44407536209363</v>
      </c>
      <c r="E55" s="15">
        <v>2466.383102704</v>
      </c>
      <c r="F55" s="15">
        <v>1811.8727508220002</v>
      </c>
      <c r="G55" s="24">
        <f t="shared" si="5"/>
        <v>73.46274586602412</v>
      </c>
      <c r="H55" s="38">
        <f t="shared" si="6"/>
        <v>-0.47534808870628353</v>
      </c>
      <c r="I55" s="38">
        <f t="shared" si="0"/>
        <v>0.7842009421554922</v>
      </c>
    </row>
    <row r="56" spans="1:9" s="26" customFormat="1" ht="12.75">
      <c r="A56" s="17" t="s">
        <v>18</v>
      </c>
      <c r="B56" s="15">
        <v>5044.821936202</v>
      </c>
      <c r="C56" s="15">
        <v>4628.514405526999</v>
      </c>
      <c r="D56" s="49">
        <f t="shared" si="4"/>
        <v>91.74782507807564</v>
      </c>
      <c r="E56" s="15">
        <v>5660.273483778</v>
      </c>
      <c r="F56" s="15">
        <v>5266.189020211</v>
      </c>
      <c r="G56" s="24">
        <f t="shared" si="5"/>
        <v>93.03771337734082</v>
      </c>
      <c r="H56" s="38">
        <f t="shared" si="6"/>
        <v>13.777090418526967</v>
      </c>
      <c r="I56" s="38">
        <f t="shared" si="0"/>
        <v>2.27927175865127</v>
      </c>
    </row>
    <row r="57" spans="1:9" s="26" customFormat="1" ht="12.75">
      <c r="A57" s="17" t="s">
        <v>19</v>
      </c>
      <c r="B57" s="15">
        <v>1408.996421293</v>
      </c>
      <c r="C57" s="15">
        <v>1132.415448502</v>
      </c>
      <c r="D57" s="49">
        <f t="shared" si="4"/>
        <v>80.37035661615175</v>
      </c>
      <c r="E57" s="15">
        <v>1825.734213746</v>
      </c>
      <c r="F57" s="15">
        <v>1085.278722434</v>
      </c>
      <c r="G57" s="24">
        <f t="shared" si="5"/>
        <v>59.44341264259104</v>
      </c>
      <c r="H57" s="38">
        <f t="shared" si="6"/>
        <v>-4.16249408557205</v>
      </c>
      <c r="I57" s="38">
        <f t="shared" si="0"/>
        <v>0.4697220576047298</v>
      </c>
    </row>
    <row r="58" spans="1:9" s="26" customFormat="1" ht="12.75" customHeight="1" hidden="1">
      <c r="A58" s="17" t="s">
        <v>54</v>
      </c>
      <c r="B58" s="15">
        <v>518.600269203</v>
      </c>
      <c r="C58" s="15">
        <v>430.44104634999997</v>
      </c>
      <c r="D58" s="49">
        <f t="shared" si="4"/>
        <v>83.00054433282772</v>
      </c>
      <c r="E58" s="15">
        <v>535.5948008460001</v>
      </c>
      <c r="F58" s="15">
        <v>461.66938520200006</v>
      </c>
      <c r="G58" s="24">
        <f t="shared" si="5"/>
        <v>86.19751059434651</v>
      </c>
      <c r="H58" s="38">
        <f t="shared" si="6"/>
        <v>7.254963047043532</v>
      </c>
      <c r="I58" s="38">
        <f t="shared" si="0"/>
        <v>0.1998162214622999</v>
      </c>
    </row>
    <row r="59" spans="1:9" s="26" customFormat="1" ht="25.5" customHeight="1" hidden="1">
      <c r="A59" s="78" t="s">
        <v>55</v>
      </c>
      <c r="B59" s="15">
        <v>102.408428</v>
      </c>
      <c r="C59" s="15">
        <v>59.266844484</v>
      </c>
      <c r="D59" s="49">
        <f t="shared" si="4"/>
        <v>57.87301459602524</v>
      </c>
      <c r="E59" s="15">
        <v>62.191758650000004</v>
      </c>
      <c r="F59" s="15">
        <v>56.77915865</v>
      </c>
      <c r="G59" s="24">
        <f t="shared" si="5"/>
        <v>91.29691760212026</v>
      </c>
      <c r="H59" s="38">
        <f t="shared" si="6"/>
        <v>-4.19743257070418</v>
      </c>
      <c r="I59" s="38">
        <f t="shared" si="0"/>
        <v>0.02457472230758244</v>
      </c>
    </row>
    <row r="60" spans="1:9" s="26" customFormat="1" ht="12.75" customHeight="1" hidden="1">
      <c r="A60" s="78" t="s">
        <v>56</v>
      </c>
      <c r="B60" s="15">
        <v>253.295385679</v>
      </c>
      <c r="C60" s="15">
        <v>238.31119464</v>
      </c>
      <c r="D60" s="49">
        <f t="shared" si="4"/>
        <v>94.0843016153522</v>
      </c>
      <c r="E60" s="15">
        <v>271.97544520099996</v>
      </c>
      <c r="F60" s="15">
        <v>240.191333247</v>
      </c>
      <c r="G60" s="24">
        <f t="shared" si="5"/>
        <v>88.31360973395583</v>
      </c>
      <c r="H60" s="38">
        <f t="shared" si="6"/>
        <v>0.7889426301773881</v>
      </c>
      <c r="I60" s="38">
        <f t="shared" si="0"/>
        <v>0.10395778055850109</v>
      </c>
    </row>
    <row r="61" spans="1:9" s="26" customFormat="1" ht="25.5" customHeight="1" hidden="1">
      <c r="A61" s="78" t="s">
        <v>57</v>
      </c>
      <c r="B61" s="15">
        <v>85.736968991</v>
      </c>
      <c r="C61" s="15">
        <v>74.42280508</v>
      </c>
      <c r="D61" s="49">
        <f t="shared" si="4"/>
        <v>86.80363436665499</v>
      </c>
      <c r="E61" s="15">
        <v>106.310551544</v>
      </c>
      <c r="F61" s="15">
        <v>82.36126009099999</v>
      </c>
      <c r="G61" s="24">
        <f t="shared" si="5"/>
        <v>77.47232884678635</v>
      </c>
      <c r="H61" s="38">
        <f t="shared" si="6"/>
        <v>10.666696857860487</v>
      </c>
      <c r="I61" s="38">
        <f t="shared" si="0"/>
        <v>0.03564697230044103</v>
      </c>
    </row>
    <row r="62" spans="1:9" s="26" customFormat="1" ht="12.75" customHeight="1" hidden="1">
      <c r="A62" s="17" t="s">
        <v>58</v>
      </c>
      <c r="B62" s="15">
        <v>57.210208451999996</v>
      </c>
      <c r="C62" s="15">
        <v>40.490924065</v>
      </c>
      <c r="D62" s="49">
        <f t="shared" si="4"/>
        <v>70.77569748582955</v>
      </c>
      <c r="E62" s="15">
        <v>66.37691937000001</v>
      </c>
      <c r="F62" s="15">
        <v>53.672175136999996</v>
      </c>
      <c r="G62" s="24">
        <f t="shared" si="5"/>
        <v>80.85969587985714</v>
      </c>
      <c r="H62" s="38">
        <f t="shared" si="6"/>
        <v>32.55359411121407</v>
      </c>
      <c r="I62" s="38">
        <f t="shared" si="0"/>
        <v>0.02322998140508208</v>
      </c>
    </row>
    <row r="63" spans="1:9" s="26" customFormat="1" ht="12.75" customHeight="1" hidden="1">
      <c r="A63" s="17" t="s">
        <v>59</v>
      </c>
      <c r="B63" s="15">
        <v>19.949278081</v>
      </c>
      <c r="C63" s="15">
        <v>17.949278081</v>
      </c>
      <c r="D63" s="49">
        <f t="shared" si="4"/>
        <v>89.97457455914241</v>
      </c>
      <c r="E63" s="15">
        <v>28.740126081</v>
      </c>
      <c r="F63" s="15">
        <v>28.665458077</v>
      </c>
      <c r="G63" s="24">
        <f t="shared" si="5"/>
        <v>99.74019597621265</v>
      </c>
      <c r="H63" s="38">
        <f t="shared" si="6"/>
        <v>59.70256824614853</v>
      </c>
      <c r="I63" s="38">
        <f t="shared" si="0"/>
        <v>0.012406764890693237</v>
      </c>
    </row>
    <row r="64" spans="1:9" s="26" customFormat="1" ht="12.75" customHeight="1" hidden="1">
      <c r="A64" s="17" t="s">
        <v>60</v>
      </c>
      <c r="B64" s="15">
        <v>890.39615209</v>
      </c>
      <c r="C64" s="15">
        <v>701.974402152</v>
      </c>
      <c r="D64" s="49">
        <f t="shared" si="4"/>
        <v>78.83843618419473</v>
      </c>
      <c r="E64" s="15">
        <v>1290.1394128999998</v>
      </c>
      <c r="F64" s="15">
        <v>623.644405232</v>
      </c>
      <c r="G64" s="24">
        <f t="shared" si="5"/>
        <v>48.33930341141663</v>
      </c>
      <c r="H64" s="38">
        <f t="shared" si="6"/>
        <v>-11.158526105776573</v>
      </c>
      <c r="I64" s="38">
        <f t="shared" si="0"/>
        <v>0.269921014006674</v>
      </c>
    </row>
    <row r="65" spans="1:9" s="26" customFormat="1" ht="12.75" customHeight="1" hidden="1">
      <c r="A65" s="17" t="s">
        <v>61</v>
      </c>
      <c r="B65" s="15">
        <v>38.646361585</v>
      </c>
      <c r="C65" s="15">
        <v>33.306945780000014</v>
      </c>
      <c r="D65" s="49">
        <f t="shared" si="4"/>
        <v>86.18391075895642</v>
      </c>
      <c r="E65" s="15">
        <v>44.385551512</v>
      </c>
      <c r="F65" s="15">
        <v>44.438716899</v>
      </c>
      <c r="G65" s="24">
        <f t="shared" si="5"/>
        <v>100.11978084126234</v>
      </c>
      <c r="H65" s="38">
        <f t="shared" si="6"/>
        <v>33.421770919879236</v>
      </c>
      <c r="I65" s="38">
        <f t="shared" si="0"/>
        <v>0.019233626447865585</v>
      </c>
    </row>
    <row r="66" spans="1:9" s="26" customFormat="1" ht="12.75" customHeight="1" hidden="1">
      <c r="A66" s="17" t="s">
        <v>62</v>
      </c>
      <c r="B66" s="15">
        <v>0</v>
      </c>
      <c r="C66" s="15">
        <v>0</v>
      </c>
      <c r="D66" s="49">
        <f t="shared" si="4"/>
        <v>0</v>
      </c>
      <c r="E66" s="15">
        <v>0</v>
      </c>
      <c r="F66" s="15">
        <v>0</v>
      </c>
      <c r="G66" s="24">
        <f t="shared" si="5"/>
        <v>0</v>
      </c>
      <c r="H66" s="38" t="str">
        <f t="shared" si="6"/>
        <v> </v>
      </c>
      <c r="I66" s="38">
        <f t="shared" si="0"/>
        <v>0</v>
      </c>
    </row>
    <row r="67" spans="1:9" s="26" customFormat="1" ht="12.75" customHeight="1" hidden="1">
      <c r="A67" s="17" t="s">
        <v>63</v>
      </c>
      <c r="B67" s="15">
        <v>851.7497905050001</v>
      </c>
      <c r="C67" s="15">
        <v>668.6674563720001</v>
      </c>
      <c r="D67" s="49">
        <f t="shared" si="4"/>
        <v>78.50515067054481</v>
      </c>
      <c r="E67" s="15">
        <v>1245.753861388</v>
      </c>
      <c r="F67" s="15">
        <v>579.2056883329999</v>
      </c>
      <c r="G67" s="24">
        <f t="shared" si="5"/>
        <v>46.49439237440194</v>
      </c>
      <c r="H67" s="38">
        <f t="shared" si="6"/>
        <v>-13.37911202145149</v>
      </c>
      <c r="I67" s="38">
        <f t="shared" si="0"/>
        <v>0.25068738755880837</v>
      </c>
    </row>
    <row r="68" spans="1:9" s="26" customFormat="1" ht="12.75">
      <c r="A68" s="17"/>
      <c r="B68" s="15"/>
      <c r="C68" s="15"/>
      <c r="D68" s="49"/>
      <c r="E68" s="15"/>
      <c r="F68" s="15"/>
      <c r="G68" s="24"/>
      <c r="H68" s="38"/>
      <c r="I68" s="38"/>
    </row>
    <row r="69" spans="1:9" s="26" customFormat="1" ht="13.5">
      <c r="A69" s="30" t="s">
        <v>20</v>
      </c>
      <c r="B69" s="19">
        <v>2772.9722617320076</v>
      </c>
      <c r="C69" s="19">
        <v>2950.583175615997</v>
      </c>
      <c r="D69" s="52">
        <f>_xlfn.IFERROR((C69/B69*100),0)</f>
        <v>106.40507358602474</v>
      </c>
      <c r="E69" s="19">
        <v>3102.315002192001</v>
      </c>
      <c r="F69" s="19">
        <v>1682.884956137008</v>
      </c>
      <c r="G69" s="31">
        <f>_xlfn.IFERROR((F69/E69*100),0)</f>
        <v>54.24610186096296</v>
      </c>
      <c r="H69" s="41">
        <f>IF(C69&lt;&gt;0,F69/C69*100-100," ")</f>
        <v>-42.96432752533167</v>
      </c>
      <c r="I69" s="41">
        <f t="shared" si="0"/>
        <v>0.728373428842187</v>
      </c>
    </row>
    <row r="70" spans="1:9" s="26" customFormat="1" ht="7.5" customHeight="1">
      <c r="A70" s="27"/>
      <c r="B70" s="20"/>
      <c r="C70" s="20"/>
      <c r="D70" s="50"/>
      <c r="E70" s="20"/>
      <c r="F70" s="20"/>
      <c r="G70" s="29"/>
      <c r="H70" s="39"/>
      <c r="I70" s="39"/>
    </row>
    <row r="71" spans="1:9" s="12" customFormat="1" ht="6.75" customHeight="1">
      <c r="A71" s="27"/>
      <c r="B71" s="28"/>
      <c r="C71" s="28"/>
      <c r="D71" s="50"/>
      <c r="E71" s="28"/>
      <c r="F71" s="28"/>
      <c r="G71" s="29"/>
      <c r="H71" s="39"/>
      <c r="I71" s="39"/>
    </row>
    <row r="72" spans="1:9" s="16" customFormat="1" ht="12.75" outlineLevel="2">
      <c r="A72" s="75" t="s">
        <v>21</v>
      </c>
      <c r="B72" s="13">
        <v>7818.324822708</v>
      </c>
      <c r="C72" s="13">
        <v>5338.577111191001</v>
      </c>
      <c r="D72" s="48">
        <f>_xlfn.IFERROR((C72/B72*100),0)</f>
        <v>68.28287685982713</v>
      </c>
      <c r="E72" s="13">
        <v>7236.425662375001</v>
      </c>
      <c r="F72" s="13">
        <v>4708.676068853998</v>
      </c>
      <c r="G72" s="23">
        <f>_xlfn.IFERROR((F72/E72*100),0)</f>
        <v>65.06908643221807</v>
      </c>
      <c r="H72" s="37">
        <f>IF(C72&lt;&gt;0,F72/C72*100-100," ")</f>
        <v>-11.79904362562398</v>
      </c>
      <c r="I72" s="37">
        <f t="shared" si="0"/>
        <v>2.0379732560275605</v>
      </c>
    </row>
    <row r="73" spans="1:9" s="26" customFormat="1" ht="12.75">
      <c r="A73" s="17" t="s">
        <v>22</v>
      </c>
      <c r="B73" s="15">
        <v>7765.276637214</v>
      </c>
      <c r="C73" s="15">
        <v>5306.015405338001</v>
      </c>
      <c r="D73" s="49">
        <f>_xlfn.IFERROR((C73/B73*100),0)</f>
        <v>68.33002419913369</v>
      </c>
      <c r="E73" s="15">
        <v>7161.660407037</v>
      </c>
      <c r="F73" s="15">
        <v>4673.544603791998</v>
      </c>
      <c r="G73" s="24">
        <f>_xlfn.IFERROR((F73/E73*100),0)</f>
        <v>65.25783600685399</v>
      </c>
      <c r="H73" s="38">
        <f>IF(C73&lt;&gt;0,F73/C73*100-100," ")</f>
        <v>-11.919882496189501</v>
      </c>
      <c r="I73" s="38">
        <f t="shared" si="0"/>
        <v>2.022767923319497</v>
      </c>
    </row>
    <row r="74" spans="1:9" s="26" customFormat="1" ht="12.75">
      <c r="A74" s="17" t="s">
        <v>23</v>
      </c>
      <c r="B74" s="15">
        <v>53.04818549400001</v>
      </c>
      <c r="C74" s="15">
        <v>32.561705853</v>
      </c>
      <c r="D74" s="49">
        <f>_xlfn.IFERROR((C74/B74*100),0)</f>
        <v>61.38137534729228</v>
      </c>
      <c r="E74" s="15">
        <v>74.76525533799999</v>
      </c>
      <c r="F74" s="15">
        <v>35.131465062000004</v>
      </c>
      <c r="G74" s="24">
        <f>_xlfn.IFERROR((F74/E74*100),0)</f>
        <v>46.98902572214473</v>
      </c>
      <c r="H74" s="38">
        <f>IF(C74&lt;&gt;0,F74/C74*100-100," ")</f>
        <v>7.89196739446389</v>
      </c>
      <c r="I74" s="38">
        <f t="shared" si="0"/>
        <v>0.01520533270806373</v>
      </c>
    </row>
    <row r="75" spans="1:9" s="26" customFormat="1" ht="9" customHeight="1">
      <c r="A75" s="17"/>
      <c r="B75" s="15"/>
      <c r="C75" s="15"/>
      <c r="D75" s="49"/>
      <c r="E75" s="15"/>
      <c r="F75" s="15"/>
      <c r="G75" s="24"/>
      <c r="H75" s="38" t="str">
        <f>IF(C75&lt;&gt;0,F75/C75*100-100," ")</f>
        <v> </v>
      </c>
      <c r="I75" s="38"/>
    </row>
    <row r="76" spans="1:9" s="26" customFormat="1" ht="13.5">
      <c r="A76" s="30" t="s">
        <v>24</v>
      </c>
      <c r="B76" s="96">
        <v>-5045.352560975993</v>
      </c>
      <c r="C76" s="96">
        <v>-2387.993935575004</v>
      </c>
      <c r="D76" s="53">
        <f>_xlfn.IFERROR((C76/B76*100),0)</f>
        <v>47.3305662332755</v>
      </c>
      <c r="E76" s="96">
        <v>-4134.110660183</v>
      </c>
      <c r="F76" s="96">
        <v>-3025.79111271699</v>
      </c>
      <c r="G76" s="53">
        <f>_xlfn.IFERROR((F76/E76*100),0)</f>
        <v>73.19085920605355</v>
      </c>
      <c r="H76" s="97">
        <f>IF(C76&lt;&gt;0,F76/C76*100-100," ")</f>
        <v>26.70849233075674</v>
      </c>
      <c r="I76" s="97">
        <f>+F76/$D$99*100</f>
        <v>-1.3095998271853735</v>
      </c>
    </row>
    <row r="77" spans="1:9" s="26" customFormat="1" ht="5.25" customHeight="1">
      <c r="A77" s="17"/>
      <c r="B77" s="15"/>
      <c r="C77" s="15"/>
      <c r="D77" s="49"/>
      <c r="E77" s="15"/>
      <c r="F77" s="15"/>
      <c r="G77" s="24"/>
      <c r="H77" s="38"/>
      <c r="I77" s="38"/>
    </row>
    <row r="78" spans="1:9" s="26" customFormat="1" ht="25.5">
      <c r="A78" s="33" t="s">
        <v>25</v>
      </c>
      <c r="B78" s="15"/>
      <c r="C78" s="15"/>
      <c r="D78" s="54"/>
      <c r="E78" s="15"/>
      <c r="F78" s="15"/>
      <c r="G78" s="34"/>
      <c r="H78" s="42"/>
      <c r="I78" s="42"/>
    </row>
    <row r="79" spans="1:9" s="26" customFormat="1" ht="7.5" customHeight="1">
      <c r="A79" s="75"/>
      <c r="B79" s="15"/>
      <c r="C79" s="15"/>
      <c r="D79" s="48"/>
      <c r="E79" s="15"/>
      <c r="F79" s="15"/>
      <c r="G79" s="23"/>
      <c r="H79" s="37"/>
      <c r="I79" s="37"/>
    </row>
    <row r="80" spans="1:9" s="16" customFormat="1" ht="12.75" outlineLevel="2">
      <c r="A80" s="75" t="s">
        <v>26</v>
      </c>
      <c r="B80" s="13">
        <v>-973.0624957990002</v>
      </c>
      <c r="C80" s="13">
        <v>2257.1952017649455</v>
      </c>
      <c r="D80" s="48">
        <f aca="true" t="shared" si="7" ref="D80:D85">_xlfn.IFERROR((C80/B80*100),0)</f>
        <v>-231.9681635568042</v>
      </c>
      <c r="E80" s="13">
        <v>131.46711178400005</v>
      </c>
      <c r="F80" s="13">
        <v>2525.5157940238614</v>
      </c>
      <c r="G80" s="23">
        <f aca="true" t="shared" si="8" ref="G80:G92">_xlfn.IFERROR((F80/E80*100),0)</f>
        <v>1921.0247793176397</v>
      </c>
      <c r="H80" s="37">
        <f aca="true" t="shared" si="9" ref="H80:H85">IF(C80&lt;&gt;0,F80/C80*100-100," ")</f>
        <v>11.887345500695318</v>
      </c>
      <c r="I80" s="37">
        <f aca="true" t="shared" si="10" ref="I80:I94">+F80/$D$99*100</f>
        <v>1.0930744800944663</v>
      </c>
    </row>
    <row r="81" spans="1:9" s="26" customFormat="1" ht="12.75" customHeight="1" hidden="1">
      <c r="A81" s="17" t="s">
        <v>27</v>
      </c>
      <c r="B81" s="15">
        <v>-973.0624957990002</v>
      </c>
      <c r="C81" s="15">
        <v>2257.1952017649455</v>
      </c>
      <c r="D81" s="49">
        <f t="shared" si="7"/>
        <v>-231.9681635568042</v>
      </c>
      <c r="E81" s="15">
        <v>131.46711178400005</v>
      </c>
      <c r="F81" s="15">
        <v>2525.5157940238614</v>
      </c>
      <c r="G81" s="24">
        <f t="shared" si="8"/>
        <v>1921.0247793176397</v>
      </c>
      <c r="H81" s="38">
        <f t="shared" si="9"/>
        <v>11.887345500695318</v>
      </c>
      <c r="I81" s="38">
        <f t="shared" si="10"/>
        <v>1.0930744800944663</v>
      </c>
    </row>
    <row r="82" spans="1:9" s="26" customFormat="1" ht="12.75" customHeight="1" hidden="1">
      <c r="A82" s="17" t="s">
        <v>28</v>
      </c>
      <c r="B82" s="15">
        <v>0</v>
      </c>
      <c r="C82" s="15">
        <v>0</v>
      </c>
      <c r="D82" s="49">
        <f t="shared" si="7"/>
        <v>0</v>
      </c>
      <c r="E82" s="15">
        <v>0</v>
      </c>
      <c r="F82" s="15">
        <v>0</v>
      </c>
      <c r="G82" s="24">
        <f t="shared" si="8"/>
        <v>0</v>
      </c>
      <c r="H82" s="38" t="str">
        <f t="shared" si="9"/>
        <v> </v>
      </c>
      <c r="I82" s="38">
        <f t="shared" si="10"/>
        <v>0</v>
      </c>
    </row>
    <row r="83" spans="1:9" s="16" customFormat="1" ht="12.75" outlineLevel="2">
      <c r="A83" s="75" t="s">
        <v>29</v>
      </c>
      <c r="B83" s="13">
        <v>4072.290065177</v>
      </c>
      <c r="C83" s="13">
        <v>3767.58207955</v>
      </c>
      <c r="D83" s="48">
        <f t="shared" si="7"/>
        <v>92.51752746611491</v>
      </c>
      <c r="E83" s="13">
        <v>4265.5777719669995</v>
      </c>
      <c r="F83" s="13">
        <v>4066.8314743479996</v>
      </c>
      <c r="G83" s="104">
        <f t="shared" si="8"/>
        <v>95.3406945496307</v>
      </c>
      <c r="H83" s="37">
        <f t="shared" si="9"/>
        <v>7.942743873379456</v>
      </c>
      <c r="I83" s="37">
        <f t="shared" si="10"/>
        <v>1.7601749749392979</v>
      </c>
    </row>
    <row r="84" spans="1:9" s="26" customFormat="1" ht="15" customHeight="1" hidden="1">
      <c r="A84" s="17" t="s">
        <v>27</v>
      </c>
      <c r="B84" s="15">
        <v>-213.391489051</v>
      </c>
      <c r="C84" s="15">
        <v>-187.5207836260002</v>
      </c>
      <c r="D84" s="55">
        <f t="shared" si="7"/>
        <v>87.87641178190721</v>
      </c>
      <c r="E84" s="15">
        <v>-189.61591651199993</v>
      </c>
      <c r="F84" s="15">
        <v>5.861449131000015</v>
      </c>
      <c r="G84" s="24">
        <f t="shared" si="8"/>
        <v>-3.0912221077332767</v>
      </c>
      <c r="H84" s="38">
        <f t="shared" si="9"/>
        <v>-103.12575972522083</v>
      </c>
      <c r="I84" s="38">
        <f t="shared" si="10"/>
        <v>0.002536907698866471</v>
      </c>
    </row>
    <row r="85" spans="1:9" s="26" customFormat="1" ht="12.75" customHeight="1" hidden="1">
      <c r="A85" s="17" t="s">
        <v>28</v>
      </c>
      <c r="B85" s="15">
        <v>4285.681554228</v>
      </c>
      <c r="C85" s="15">
        <v>3955.102863176</v>
      </c>
      <c r="D85" s="55">
        <f t="shared" si="7"/>
        <v>92.28643829764088</v>
      </c>
      <c r="E85" s="15">
        <v>4455.193688478999</v>
      </c>
      <c r="F85" s="15">
        <v>4060.9700252169996</v>
      </c>
      <c r="G85" s="24">
        <f t="shared" si="8"/>
        <v>91.15136869848216</v>
      </c>
      <c r="H85" s="38">
        <f t="shared" si="9"/>
        <v>2.6767233546989786</v>
      </c>
      <c r="I85" s="38">
        <f t="shared" si="10"/>
        <v>1.7576380672404315</v>
      </c>
    </row>
    <row r="86" spans="1:9" s="26" customFormat="1" ht="6" customHeight="1">
      <c r="A86" s="17"/>
      <c r="B86" s="15"/>
      <c r="C86" s="15"/>
      <c r="D86" s="55"/>
      <c r="E86" s="15"/>
      <c r="F86" s="15"/>
      <c r="G86" s="24"/>
      <c r="H86" s="38"/>
      <c r="I86" s="38"/>
    </row>
    <row r="87" spans="1:9" s="12" customFormat="1" ht="12.75">
      <c r="A87" s="75" t="s">
        <v>30</v>
      </c>
      <c r="B87" s="13">
        <v>-125.245636978</v>
      </c>
      <c r="C87" s="13">
        <v>-98.11206256600008</v>
      </c>
      <c r="D87" s="56">
        <f>_xlfn.IFERROR((C87/B87*100),0)</f>
        <v>78.33571287056806</v>
      </c>
      <c r="E87" s="13">
        <v>-38.17057602399999</v>
      </c>
      <c r="F87" s="13">
        <v>-58.247866855000005</v>
      </c>
      <c r="G87" s="56">
        <f t="shared" si="8"/>
        <v>152.5988678252492</v>
      </c>
      <c r="H87" s="66">
        <f aca="true" t="shared" si="11" ref="H87:H93">IF(C87&lt;&gt;0,F87/C87*100-100," ")</f>
        <v>-40.63128902644707</v>
      </c>
      <c r="I87" s="66">
        <f t="shared" si="10"/>
        <v>-0.025210397388842964</v>
      </c>
    </row>
    <row r="88" spans="1:9" s="35" customFormat="1" ht="12.75" customHeight="1" hidden="1">
      <c r="A88" s="17" t="s">
        <v>31</v>
      </c>
      <c r="B88" s="69">
        <v>0</v>
      </c>
      <c r="C88" s="69">
        <v>1979.0649794969995</v>
      </c>
      <c r="D88" s="70">
        <f>_xlfn.IFERROR((C88/B88*100),0)</f>
        <v>0</v>
      </c>
      <c r="E88" s="69">
        <v>0</v>
      </c>
      <c r="F88" s="69">
        <v>0</v>
      </c>
      <c r="G88" s="57">
        <f t="shared" si="8"/>
        <v>0</v>
      </c>
      <c r="H88" s="67">
        <f t="shared" si="11"/>
        <v>-100</v>
      </c>
      <c r="I88" s="67">
        <f t="shared" si="10"/>
        <v>0</v>
      </c>
    </row>
    <row r="89" spans="1:9" s="35" customFormat="1" ht="12.75" customHeight="1" hidden="1">
      <c r="A89" s="17" t="s">
        <v>32</v>
      </c>
      <c r="B89" s="69">
        <v>125.245636978</v>
      </c>
      <c r="C89" s="69">
        <v>2077.1770420629996</v>
      </c>
      <c r="D89" s="70">
        <f>_xlfn.IFERROR((C89/B89*100),0)</f>
        <v>1658.4825565044362</v>
      </c>
      <c r="E89" s="69">
        <v>38.17057602399999</v>
      </c>
      <c r="F89" s="69">
        <v>58.247866855000005</v>
      </c>
      <c r="G89" s="57">
        <f t="shared" si="8"/>
        <v>152.5988678252492</v>
      </c>
      <c r="H89" s="67">
        <f t="shared" si="11"/>
        <v>-97.19581597160588</v>
      </c>
      <c r="I89" s="67">
        <f t="shared" si="10"/>
        <v>0.025210397388842964</v>
      </c>
    </row>
    <row r="90" spans="1:9" s="35" customFormat="1" ht="6.75" customHeight="1">
      <c r="A90" s="79"/>
      <c r="B90" s="69"/>
      <c r="C90" s="69"/>
      <c r="D90" s="70"/>
      <c r="E90" s="69"/>
      <c r="F90" s="69"/>
      <c r="G90" s="57"/>
      <c r="H90" s="67" t="str">
        <f t="shared" si="11"/>
        <v> </v>
      </c>
      <c r="I90" s="67"/>
    </row>
    <row r="91" spans="1:9" s="35" customFormat="1" ht="12.75">
      <c r="A91" s="75" t="s">
        <v>33</v>
      </c>
      <c r="B91" s="71">
        <v>3220.574777986</v>
      </c>
      <c r="C91" s="71">
        <v>1759.4179845189453</v>
      </c>
      <c r="D91" s="72">
        <f>_xlfn.IFERROR((C91/B91*100),0)</f>
        <v>54.630558388065275</v>
      </c>
      <c r="E91" s="71">
        <v>3220.574777986</v>
      </c>
      <c r="F91" s="71">
        <v>1749.747531834862</v>
      </c>
      <c r="G91" s="58">
        <f t="shared" si="8"/>
        <v>54.33028736966865</v>
      </c>
      <c r="H91" s="68">
        <f t="shared" si="11"/>
        <v>-0.5496392994259054</v>
      </c>
      <c r="I91" s="68">
        <f t="shared" si="10"/>
        <v>0.7573123787951638</v>
      </c>
    </row>
    <row r="92" spans="1:9" s="35" customFormat="1" ht="12.75">
      <c r="A92" s="14" t="s">
        <v>67</v>
      </c>
      <c r="B92" s="69">
        <v>3220.574777986</v>
      </c>
      <c r="C92" s="69">
        <v>1759.4179845189453</v>
      </c>
      <c r="D92" s="70">
        <f>_xlfn.IFERROR((C92/B92*100),0)</f>
        <v>54.630558388065275</v>
      </c>
      <c r="E92" s="69">
        <v>3220.574777986</v>
      </c>
      <c r="F92" s="69">
        <v>1749.747531834862</v>
      </c>
      <c r="G92" s="57">
        <f t="shared" si="8"/>
        <v>54.33028736966865</v>
      </c>
      <c r="H92" s="67">
        <f t="shared" si="11"/>
        <v>-0.5496392994259054</v>
      </c>
      <c r="I92" s="67">
        <f t="shared" si="10"/>
        <v>0.7573123787951638</v>
      </c>
    </row>
    <row r="93" spans="2:9" s="35" customFormat="1" ht="7.5" customHeight="1">
      <c r="B93" s="69"/>
      <c r="C93" s="69"/>
      <c r="D93" s="70"/>
      <c r="E93" s="69"/>
      <c r="F93" s="69"/>
      <c r="G93" s="57"/>
      <c r="H93" s="67" t="str">
        <f t="shared" si="11"/>
        <v> </v>
      </c>
      <c r="I93" s="67"/>
    </row>
    <row r="94" spans="1:9" s="35" customFormat="1" ht="12.75">
      <c r="A94" s="12" t="s">
        <v>34</v>
      </c>
      <c r="B94" s="71">
        <v>7.73070496506989E-12</v>
      </c>
      <c r="C94" s="71">
        <v>-877.6070577899461</v>
      </c>
      <c r="D94" s="72"/>
      <c r="E94" s="71">
        <v>0</v>
      </c>
      <c r="F94" s="71">
        <v>-2125.6367534658634</v>
      </c>
      <c r="G94" s="57"/>
      <c r="H94" s="68"/>
      <c r="I94" s="36">
        <f t="shared" si="10"/>
        <v>-0.9200018842338847</v>
      </c>
    </row>
    <row r="95" spans="2:6" ht="14.25">
      <c r="B95" s="73"/>
      <c r="C95" s="73"/>
      <c r="D95" s="73"/>
      <c r="E95" s="73"/>
      <c r="F95" s="69"/>
    </row>
    <row r="96" spans="1:6" ht="15">
      <c r="A96" s="4" t="s">
        <v>89</v>
      </c>
      <c r="B96" s="73"/>
      <c r="C96" s="73"/>
      <c r="D96" s="73"/>
      <c r="E96" s="73"/>
      <c r="F96" s="69"/>
    </row>
    <row r="97" spans="1:12" ht="14.25">
      <c r="A97" s="46" t="s">
        <v>66</v>
      </c>
      <c r="B97" s="73"/>
      <c r="C97" s="73"/>
      <c r="D97" s="73"/>
      <c r="E97" s="73"/>
      <c r="F97" s="69"/>
      <c r="G97" s="83"/>
      <c r="H97" s="83"/>
      <c r="I97" s="83"/>
      <c r="J97" s="83"/>
      <c r="K97" s="83"/>
      <c r="L97" s="83"/>
    </row>
    <row r="98" spans="2:12" ht="14.25">
      <c r="B98" s="73"/>
      <c r="C98" s="73"/>
      <c r="D98" s="73"/>
      <c r="E98" s="73"/>
      <c r="G98" s="83"/>
      <c r="H98" s="83"/>
      <c r="I98" s="83"/>
      <c r="J98" s="83"/>
      <c r="K98" s="83"/>
      <c r="L98" s="83"/>
    </row>
    <row r="99" spans="2:12" ht="14.25">
      <c r="B99" s="73"/>
      <c r="C99" s="73"/>
      <c r="D99" s="85">
        <v>231047</v>
      </c>
      <c r="E99" s="73"/>
      <c r="G99" s="83"/>
      <c r="H99" s="83"/>
      <c r="I99" s="83"/>
      <c r="J99" s="83"/>
      <c r="K99" s="83"/>
      <c r="L99" s="83"/>
    </row>
    <row r="100" spans="2:12" ht="14.25">
      <c r="B100" s="73"/>
      <c r="C100" s="73"/>
      <c r="D100" s="73"/>
      <c r="E100" s="73"/>
      <c r="G100" s="83"/>
      <c r="H100" s="83"/>
      <c r="I100" s="83"/>
      <c r="J100" s="83"/>
      <c r="K100" s="83"/>
      <c r="L100" s="83"/>
    </row>
    <row r="101" spans="2:12" ht="14.25">
      <c r="B101" s="73"/>
      <c r="C101" s="73"/>
      <c r="D101" s="73"/>
      <c r="E101" s="73"/>
      <c r="G101" s="83"/>
      <c r="H101" s="83"/>
      <c r="I101" s="83"/>
      <c r="J101" s="83"/>
      <c r="K101" s="83"/>
      <c r="L101" s="83"/>
    </row>
    <row r="102" spans="2:12" ht="14.25">
      <c r="B102" s="73"/>
      <c r="C102" s="73"/>
      <c r="D102" s="73"/>
      <c r="E102" s="73"/>
      <c r="G102" s="83"/>
      <c r="H102" s="83"/>
      <c r="I102" s="83"/>
      <c r="J102" s="83"/>
      <c r="K102" s="83"/>
      <c r="L102" s="83"/>
    </row>
    <row r="103" spans="2:12" ht="14.25">
      <c r="B103" s="73"/>
      <c r="C103" s="73"/>
      <c r="D103" s="73"/>
      <c r="E103" s="73"/>
      <c r="G103" s="83"/>
      <c r="H103" s="83"/>
      <c r="I103" s="83"/>
      <c r="J103" s="83"/>
      <c r="K103" s="83"/>
      <c r="L103" s="83"/>
    </row>
    <row r="104" spans="2:12" ht="14.25">
      <c r="B104" s="73"/>
      <c r="C104" s="73"/>
      <c r="D104" s="73"/>
      <c r="E104" s="73"/>
      <c r="G104" s="83"/>
      <c r="H104" s="83"/>
      <c r="I104" s="83"/>
      <c r="J104" s="83"/>
      <c r="K104" s="83"/>
      <c r="L104" s="83"/>
    </row>
    <row r="105" spans="2:12" ht="14.25">
      <c r="B105" s="73"/>
      <c r="C105" s="73"/>
      <c r="D105" s="73"/>
      <c r="E105" s="73"/>
      <c r="G105" s="83"/>
      <c r="H105" s="83"/>
      <c r="I105" s="83"/>
      <c r="J105" s="83"/>
      <c r="K105" s="83"/>
      <c r="L105" s="83"/>
    </row>
    <row r="106" spans="2:12" ht="14.25">
      <c r="B106" s="73"/>
      <c r="C106" s="73"/>
      <c r="D106" s="73"/>
      <c r="E106" s="73"/>
      <c r="G106" s="83"/>
      <c r="H106" s="83"/>
      <c r="I106" s="83"/>
      <c r="J106" s="83"/>
      <c r="K106" s="83"/>
      <c r="L106" s="83"/>
    </row>
    <row r="107" spans="2:12" ht="14.25">
      <c r="B107" s="73"/>
      <c r="C107" s="73"/>
      <c r="D107" s="73"/>
      <c r="E107" s="73"/>
      <c r="G107" s="83"/>
      <c r="H107" s="83"/>
      <c r="I107" s="83"/>
      <c r="J107" s="83"/>
      <c r="K107" s="83"/>
      <c r="L107" s="83"/>
    </row>
    <row r="108" spans="7:12" ht="14.25">
      <c r="G108" s="83"/>
      <c r="H108" s="83"/>
      <c r="I108" s="83"/>
      <c r="J108" s="83"/>
      <c r="K108" s="83"/>
      <c r="L108" s="83"/>
    </row>
    <row r="109" spans="7:12" ht="14.25">
      <c r="G109" s="83"/>
      <c r="H109" s="83"/>
      <c r="I109" s="83"/>
      <c r="J109" s="83"/>
      <c r="K109" s="83"/>
      <c r="L109" s="83"/>
    </row>
    <row r="110" spans="7:12" ht="14.25">
      <c r="G110" s="83"/>
      <c r="H110" s="83"/>
      <c r="I110" s="83"/>
      <c r="J110" s="83"/>
      <c r="K110" s="83"/>
      <c r="L110" s="83"/>
    </row>
    <row r="111" spans="7:12" ht="14.25">
      <c r="G111" s="83"/>
      <c r="H111" s="83"/>
      <c r="I111" s="83"/>
      <c r="J111" s="83"/>
      <c r="K111" s="83"/>
      <c r="L111" s="83"/>
    </row>
    <row r="112" spans="7:12" ht="14.25">
      <c r="G112" s="83"/>
      <c r="H112" s="83"/>
      <c r="I112" s="83"/>
      <c r="J112" s="83"/>
      <c r="K112" s="83"/>
      <c r="L112" s="83"/>
    </row>
    <row r="113" spans="7:12" ht="14.25">
      <c r="G113" s="83"/>
      <c r="H113" s="83"/>
      <c r="I113" s="83"/>
      <c r="J113" s="83"/>
      <c r="K113" s="83"/>
      <c r="L113" s="83"/>
    </row>
    <row r="114" spans="7:12" ht="14.25">
      <c r="G114" s="83"/>
      <c r="H114" s="83"/>
      <c r="I114" s="83"/>
      <c r="J114" s="83"/>
      <c r="K114" s="83"/>
      <c r="L114" s="83"/>
    </row>
    <row r="115" spans="7:12" ht="14.25">
      <c r="G115" s="83"/>
      <c r="H115" s="83"/>
      <c r="I115" s="83"/>
      <c r="J115" s="83"/>
      <c r="K115" s="83"/>
      <c r="L115" s="83"/>
    </row>
    <row r="116" spans="7:12" ht="14.25">
      <c r="G116" s="83"/>
      <c r="H116" s="83"/>
      <c r="I116" s="83"/>
      <c r="J116" s="83"/>
      <c r="K116" s="83"/>
      <c r="L116" s="83"/>
    </row>
    <row r="117" spans="7:12" ht="14.25">
      <c r="G117" s="83"/>
      <c r="H117" s="83"/>
      <c r="I117" s="83"/>
      <c r="J117" s="83"/>
      <c r="K117" s="83"/>
      <c r="L117" s="83"/>
    </row>
    <row r="118" spans="7:12" ht="14.25">
      <c r="G118" s="83"/>
      <c r="H118" s="83"/>
      <c r="I118" s="83"/>
      <c r="J118" s="83"/>
      <c r="K118" s="83"/>
      <c r="L118" s="83"/>
    </row>
    <row r="119" spans="7:12" ht="14.25">
      <c r="G119" s="83"/>
      <c r="H119" s="83"/>
      <c r="I119" s="83"/>
      <c r="J119" s="83"/>
      <c r="K119" s="83"/>
      <c r="L119" s="83"/>
    </row>
    <row r="120" spans="7:12" ht="14.25">
      <c r="G120" s="83"/>
      <c r="H120" s="83"/>
      <c r="I120" s="83"/>
      <c r="J120" s="83"/>
      <c r="K120" s="83"/>
      <c r="L120" s="83"/>
    </row>
    <row r="121" spans="7:12" ht="14.25">
      <c r="G121" s="83"/>
      <c r="H121" s="83"/>
      <c r="I121" s="83"/>
      <c r="J121" s="83"/>
      <c r="K121" s="83"/>
      <c r="L121" s="83"/>
    </row>
    <row r="122" spans="7:12" ht="14.25">
      <c r="G122" s="83"/>
      <c r="H122" s="83"/>
      <c r="I122" s="83"/>
      <c r="J122" s="83"/>
      <c r="K122" s="83"/>
      <c r="L122" s="83"/>
    </row>
    <row r="123" spans="7:12" ht="14.25">
      <c r="G123" s="83"/>
      <c r="H123" s="83"/>
      <c r="I123" s="83"/>
      <c r="J123" s="83"/>
      <c r="K123" s="83"/>
      <c r="L123" s="83"/>
    </row>
    <row r="124" spans="7:12" ht="14.25">
      <c r="G124" s="83"/>
      <c r="H124" s="83"/>
      <c r="I124" s="83"/>
      <c r="J124" s="83"/>
      <c r="K124" s="83"/>
      <c r="L124" s="83"/>
    </row>
    <row r="125" spans="7:12" ht="14.25">
      <c r="G125" s="83"/>
      <c r="H125" s="83"/>
      <c r="I125" s="83"/>
      <c r="J125" s="83"/>
      <c r="K125" s="83"/>
      <c r="L125" s="83"/>
    </row>
    <row r="126" spans="7:12" ht="14.25">
      <c r="G126" s="83"/>
      <c r="H126" s="83"/>
      <c r="I126" s="83"/>
      <c r="J126" s="83"/>
      <c r="K126" s="83"/>
      <c r="L126" s="83"/>
    </row>
    <row r="127" spans="7:12" ht="14.25">
      <c r="G127" s="83"/>
      <c r="H127" s="83"/>
      <c r="I127" s="83"/>
      <c r="J127" s="83"/>
      <c r="K127" s="83"/>
      <c r="L127" s="83"/>
    </row>
    <row r="128" spans="7:12" ht="14.25">
      <c r="G128" s="83"/>
      <c r="H128" s="83"/>
      <c r="I128" s="83"/>
      <c r="J128" s="83"/>
      <c r="K128" s="83"/>
      <c r="L128" s="83"/>
    </row>
    <row r="129" spans="7:12" ht="14.25">
      <c r="G129" s="83"/>
      <c r="H129" s="83"/>
      <c r="I129" s="83"/>
      <c r="J129" s="83"/>
      <c r="K129" s="83"/>
      <c r="L129" s="83"/>
    </row>
    <row r="130" spans="7:12" ht="14.25">
      <c r="G130" s="83"/>
      <c r="H130" s="83"/>
      <c r="I130" s="83"/>
      <c r="J130" s="83"/>
      <c r="K130" s="83"/>
      <c r="L130" s="83"/>
    </row>
  </sheetData>
  <sheetProtection/>
  <mergeCells count="13">
    <mergeCell ref="C8:C9"/>
    <mergeCell ref="D8:D9"/>
    <mergeCell ref="I8:I9"/>
    <mergeCell ref="A2:H2"/>
    <mergeCell ref="A3:H3"/>
    <mergeCell ref="A5:H5"/>
    <mergeCell ref="A6:H6"/>
    <mergeCell ref="E8:E9"/>
    <mergeCell ref="F8:F9"/>
    <mergeCell ref="G8:G9"/>
    <mergeCell ref="H8:H9"/>
    <mergeCell ref="A8:A9"/>
    <mergeCell ref="B8:B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selection activeCell="B18" sqref="B18"/>
    </sheetView>
  </sheetViews>
  <sheetFormatPr defaultColWidth="11.00390625" defaultRowHeight="14.25" outlineLevelRow="2"/>
  <cols>
    <col min="1" max="1" width="46.00390625" style="6" customWidth="1"/>
    <col min="2" max="4" width="6.875" style="6" bestFit="1" customWidth="1"/>
    <col min="5" max="5" width="6.875" style="6" customWidth="1"/>
    <col min="6" max="6" width="7.00390625" style="5" customWidth="1"/>
    <col min="7" max="8" width="7.25390625" style="6" customWidth="1"/>
    <col min="9" max="10" width="6.25390625" style="6" customWidth="1"/>
    <col min="11" max="11" width="7.125" style="6" customWidth="1"/>
    <col min="12" max="12" width="6.25390625" style="6" customWidth="1"/>
    <col min="13" max="13" width="6.50390625" style="6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.75" customHeight="1">
      <c r="A3" s="99" t="s">
        <v>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75" customHeight="1">
      <c r="A5" s="98" t="s">
        <v>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256" ht="18.75">
      <c r="A6" s="98" t="s">
        <v>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02" t="s">
        <v>1</v>
      </c>
      <c r="B8" s="100" t="s">
        <v>68</v>
      </c>
      <c r="C8" s="100" t="s">
        <v>69</v>
      </c>
      <c r="D8" s="100" t="s">
        <v>70</v>
      </c>
      <c r="E8" s="100" t="s">
        <v>71</v>
      </c>
      <c r="F8" s="100" t="s">
        <v>72</v>
      </c>
      <c r="G8" s="100" t="s">
        <v>73</v>
      </c>
      <c r="H8" s="100" t="s">
        <v>74</v>
      </c>
      <c r="I8" s="100" t="s">
        <v>75</v>
      </c>
      <c r="J8" s="100" t="s">
        <v>76</v>
      </c>
      <c r="K8" s="100" t="s">
        <v>77</v>
      </c>
      <c r="L8" s="100" t="s">
        <v>78</v>
      </c>
      <c r="M8" s="100" t="s">
        <v>79</v>
      </c>
      <c r="N8" s="100" t="s">
        <v>80</v>
      </c>
    </row>
    <row r="9" spans="1:14" s="9" customFormat="1" ht="23.25" customHeight="1" thickBot="1">
      <c r="A9" s="103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s="12" customFormat="1" ht="12.75">
      <c r="A10" s="10" t="s">
        <v>7</v>
      </c>
      <c r="B10" s="20">
        <v>2401.114687463</v>
      </c>
      <c r="C10" s="20">
        <v>2027.9859141850002</v>
      </c>
      <c r="D10" s="20">
        <v>2240.77327979</v>
      </c>
      <c r="E10" s="20">
        <v>3392.805268524</v>
      </c>
      <c r="F10" s="86">
        <v>2948.7626089170003</v>
      </c>
      <c r="G10" s="86">
        <v>2517.461660935</v>
      </c>
      <c r="H10" s="86">
        <v>2973.001934999</v>
      </c>
      <c r="I10" s="86">
        <v>2524.714422374</v>
      </c>
      <c r="J10" s="86">
        <v>3026.064902161</v>
      </c>
      <c r="K10" s="86">
        <v>2674.732613873</v>
      </c>
      <c r="L10" s="86">
        <v>3087.305581272</v>
      </c>
      <c r="M10" s="86">
        <v>2712.403573369</v>
      </c>
      <c r="N10" s="62">
        <f>+SUM(B10:M10)</f>
        <v>32527.126447862003</v>
      </c>
    </row>
    <row r="11" spans="1:14" s="12" customFormat="1" ht="6.75" customHeight="1">
      <c r="A11" s="10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s="12" customFormat="1" ht="14.25" outlineLevel="1">
      <c r="A12" s="12" t="s">
        <v>48</v>
      </c>
      <c r="B12" s="20">
        <v>1871.333058213</v>
      </c>
      <c r="C12" s="20">
        <v>1435.5580623780002</v>
      </c>
      <c r="D12" s="20">
        <v>1614.228633106</v>
      </c>
      <c r="E12" s="20">
        <v>2293.050111481</v>
      </c>
      <c r="F12" s="62">
        <v>2192.358129213</v>
      </c>
      <c r="G12" s="62">
        <v>1811.740080672</v>
      </c>
      <c r="H12" s="62">
        <v>2204.795635163</v>
      </c>
      <c r="I12" s="62">
        <v>1882.328682667</v>
      </c>
      <c r="J12" s="62">
        <v>2137.6591953810002</v>
      </c>
      <c r="K12" s="62">
        <v>1921.410220621</v>
      </c>
      <c r="L12" s="62">
        <v>2181.2215812110003</v>
      </c>
      <c r="M12" s="62">
        <v>1591.387908003</v>
      </c>
      <c r="N12" s="62">
        <f>+SUM(B12:M12)</f>
        <v>23137.071298109</v>
      </c>
    </row>
    <row r="13" spans="1:16" s="26" customFormat="1" ht="6" customHeight="1">
      <c r="A13" s="14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12"/>
      <c r="P13" s="12"/>
    </row>
    <row r="14" spans="1:16" s="16" customFormat="1" ht="12.75" outlineLevel="2">
      <c r="A14" s="12" t="s">
        <v>8</v>
      </c>
      <c r="B14" s="20">
        <v>123.437768107</v>
      </c>
      <c r="C14" s="20">
        <v>110.876294112</v>
      </c>
      <c r="D14" s="20">
        <v>121.76357658999999</v>
      </c>
      <c r="E14" s="20">
        <v>122.343828282</v>
      </c>
      <c r="F14" s="62">
        <v>120.441819313</v>
      </c>
      <c r="G14" s="62">
        <v>107.904348241</v>
      </c>
      <c r="H14" s="62">
        <v>231.46026884399998</v>
      </c>
      <c r="I14" s="62">
        <v>126.360748374</v>
      </c>
      <c r="J14" s="62">
        <v>209.242108858</v>
      </c>
      <c r="K14" s="62">
        <v>217.10297551399998</v>
      </c>
      <c r="L14" s="62">
        <v>279.72206354499997</v>
      </c>
      <c r="M14" s="62">
        <v>343.3661138</v>
      </c>
      <c r="N14" s="62">
        <f aca="true" t="shared" si="0" ref="N14:N69">+SUM(B14:M14)</f>
        <v>2114.02191358</v>
      </c>
      <c r="P14" s="12"/>
    </row>
    <row r="15" spans="1:16" s="26" customFormat="1" ht="8.25" customHeight="1">
      <c r="A15" s="14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P15" s="12"/>
    </row>
    <row r="16" spans="1:16" s="16" customFormat="1" ht="12.75" outlineLevel="2">
      <c r="A16" s="12" t="s">
        <v>2</v>
      </c>
      <c r="B16" s="20">
        <v>47.86806635</v>
      </c>
      <c r="C16" s="20">
        <v>67.105506162</v>
      </c>
      <c r="D16" s="20">
        <v>98.260619802</v>
      </c>
      <c r="E16" s="20">
        <v>516.9072737020001</v>
      </c>
      <c r="F16" s="62">
        <v>159.46754256600002</v>
      </c>
      <c r="G16" s="62">
        <v>69.452512062</v>
      </c>
      <c r="H16" s="62">
        <v>77.039109078</v>
      </c>
      <c r="I16" s="62">
        <v>74.85800879300001</v>
      </c>
      <c r="J16" s="62">
        <v>298.941395123</v>
      </c>
      <c r="K16" s="62">
        <v>70.32404501199998</v>
      </c>
      <c r="L16" s="62">
        <v>92.905984015</v>
      </c>
      <c r="M16" s="62">
        <v>173.531470746</v>
      </c>
      <c r="N16" s="62">
        <f t="shared" si="0"/>
        <v>1746.661533411</v>
      </c>
      <c r="P16" s="12"/>
    </row>
    <row r="17" spans="1:16" s="26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1">
        <v>22.536080000000002</v>
      </c>
      <c r="G17" s="61">
        <v>0</v>
      </c>
      <c r="H17" s="61">
        <v>0</v>
      </c>
      <c r="I17" s="61">
        <v>0</v>
      </c>
      <c r="J17" s="61">
        <v>105.02465857</v>
      </c>
      <c r="K17" s="61">
        <v>0</v>
      </c>
      <c r="L17" s="61">
        <v>23.2447768</v>
      </c>
      <c r="M17" s="61">
        <v>4.172378</v>
      </c>
      <c r="N17" s="61">
        <f t="shared" si="0"/>
        <v>154.97789337</v>
      </c>
      <c r="P17" s="12"/>
    </row>
    <row r="18" spans="1:16" s="26" customFormat="1" ht="12.75" customHeight="1">
      <c r="A18" s="14" t="s">
        <v>49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103.810996292</v>
      </c>
      <c r="K18" s="61">
        <v>0</v>
      </c>
      <c r="L18" s="61">
        <v>0</v>
      </c>
      <c r="M18" s="61">
        <v>4.172378</v>
      </c>
      <c r="N18" s="61">
        <f t="shared" si="0"/>
        <v>107.983374292</v>
      </c>
      <c r="P18" s="12"/>
    </row>
    <row r="19" spans="1:16" s="26" customFormat="1" ht="12.75" customHeight="1">
      <c r="A19" s="14" t="s">
        <v>50</v>
      </c>
      <c r="B19" s="61">
        <v>0</v>
      </c>
      <c r="C19" s="61">
        <v>0</v>
      </c>
      <c r="D19" s="61">
        <v>0</v>
      </c>
      <c r="E19" s="61">
        <v>0</v>
      </c>
      <c r="F19" s="61">
        <v>22.536080000000002</v>
      </c>
      <c r="G19" s="61">
        <v>0</v>
      </c>
      <c r="H19" s="61">
        <v>0</v>
      </c>
      <c r="I19" s="61">
        <v>0</v>
      </c>
      <c r="J19" s="61">
        <v>1.213662278</v>
      </c>
      <c r="K19" s="61">
        <v>0</v>
      </c>
      <c r="L19" s="61">
        <v>23.2447768</v>
      </c>
      <c r="M19" s="61">
        <v>0</v>
      </c>
      <c r="N19" s="61">
        <f t="shared" si="0"/>
        <v>46.994519078</v>
      </c>
      <c r="P19" s="12"/>
    </row>
    <row r="20" spans="1:16" s="26" customFormat="1" ht="12.75" customHeight="1">
      <c r="A20" s="14" t="s">
        <v>10</v>
      </c>
      <c r="B20" s="15">
        <v>0</v>
      </c>
      <c r="C20" s="15">
        <v>7.001129238000001</v>
      </c>
      <c r="D20" s="15">
        <v>0.9737967</v>
      </c>
      <c r="E20" s="15">
        <v>0.8722697460000001</v>
      </c>
      <c r="F20" s="61">
        <v>6.6663784370000005</v>
      </c>
      <c r="G20" s="61">
        <v>2.782971844</v>
      </c>
      <c r="H20" s="61">
        <v>0</v>
      </c>
      <c r="I20" s="61">
        <v>1.569933062</v>
      </c>
      <c r="J20" s="61">
        <v>94.49318466</v>
      </c>
      <c r="K20" s="61">
        <v>2.908148175</v>
      </c>
      <c r="L20" s="61">
        <v>3.091259523</v>
      </c>
      <c r="M20" s="61">
        <v>0</v>
      </c>
      <c r="N20" s="61">
        <f t="shared" si="0"/>
        <v>120.359071385</v>
      </c>
      <c r="P20" s="12"/>
    </row>
    <row r="21" spans="1:16" s="26" customFormat="1" ht="12.75" customHeight="1">
      <c r="A21" s="14" t="s">
        <v>49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f t="shared" si="0"/>
        <v>0</v>
      </c>
      <c r="P21" s="12"/>
    </row>
    <row r="22" spans="1:16" s="26" customFormat="1" ht="12.75" customHeight="1">
      <c r="A22" s="14" t="s">
        <v>50</v>
      </c>
      <c r="B22" s="61">
        <v>0</v>
      </c>
      <c r="C22" s="61">
        <v>7.001129238000001</v>
      </c>
      <c r="D22" s="61">
        <v>0.9737967</v>
      </c>
      <c r="E22" s="61">
        <v>0.8722697460000001</v>
      </c>
      <c r="F22" s="61">
        <v>6.6663784370000005</v>
      </c>
      <c r="G22" s="61">
        <v>2.782971844</v>
      </c>
      <c r="H22" s="61">
        <v>0</v>
      </c>
      <c r="I22" s="61">
        <v>1.569933062</v>
      </c>
      <c r="J22" s="61">
        <v>94.49318466</v>
      </c>
      <c r="K22" s="61">
        <v>2.908148175</v>
      </c>
      <c r="L22" s="61">
        <v>3.091259523</v>
      </c>
      <c r="M22" s="61">
        <v>0</v>
      </c>
      <c r="N22" s="61">
        <f t="shared" si="0"/>
        <v>120.359071385</v>
      </c>
      <c r="P22" s="12"/>
    </row>
    <row r="23" spans="1:16" s="26" customFormat="1" ht="12.75" customHeight="1">
      <c r="A23" s="14" t="s">
        <v>11</v>
      </c>
      <c r="B23" s="15">
        <v>47.86806635</v>
      </c>
      <c r="C23" s="15">
        <v>60.10437692399999</v>
      </c>
      <c r="D23" s="15">
        <v>97.286823102</v>
      </c>
      <c r="E23" s="15">
        <v>516.0350039560001</v>
      </c>
      <c r="F23" s="61">
        <v>130.265084129</v>
      </c>
      <c r="G23" s="61">
        <v>66.669540218</v>
      </c>
      <c r="H23" s="61">
        <v>77.039109078</v>
      </c>
      <c r="I23" s="61">
        <v>73.288075731</v>
      </c>
      <c r="J23" s="61">
        <v>99.423551893</v>
      </c>
      <c r="K23" s="61">
        <v>67.41589683699999</v>
      </c>
      <c r="L23" s="61">
        <v>66.569947692</v>
      </c>
      <c r="M23" s="61">
        <v>169.359092746</v>
      </c>
      <c r="N23" s="61">
        <f t="shared" si="0"/>
        <v>1471.3245686559999</v>
      </c>
      <c r="P23" s="12"/>
    </row>
    <row r="24" spans="1:16" s="26" customFormat="1" ht="12.75" customHeight="1">
      <c r="A24" s="14" t="s">
        <v>49</v>
      </c>
      <c r="B24" s="61">
        <v>47.86806635</v>
      </c>
      <c r="C24" s="61">
        <v>60.10437692399999</v>
      </c>
      <c r="D24" s="61">
        <v>97.286823102</v>
      </c>
      <c r="E24" s="61">
        <v>516.0350039560001</v>
      </c>
      <c r="F24" s="61">
        <v>130.265084129</v>
      </c>
      <c r="G24" s="61">
        <v>66.669540218</v>
      </c>
      <c r="H24" s="61">
        <v>77.039109078</v>
      </c>
      <c r="I24" s="61">
        <v>73.288075731</v>
      </c>
      <c r="J24" s="61">
        <v>99.423551893</v>
      </c>
      <c r="K24" s="61">
        <v>67.41589683699999</v>
      </c>
      <c r="L24" s="61">
        <v>66.569947692</v>
      </c>
      <c r="M24" s="61">
        <v>169.359092746</v>
      </c>
      <c r="N24" s="61">
        <f t="shared" si="0"/>
        <v>1471.3245686559999</v>
      </c>
      <c r="P24" s="12"/>
    </row>
    <row r="25" spans="1:16" s="26" customFormat="1" ht="12.75" customHeight="1">
      <c r="A25" s="14" t="s">
        <v>50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f t="shared" si="0"/>
        <v>0</v>
      </c>
      <c r="P25" s="12"/>
    </row>
    <row r="26" spans="1:16" s="16" customFormat="1" ht="12.75" outlineLevel="2">
      <c r="A26" s="12" t="s">
        <v>12</v>
      </c>
      <c r="B26" s="20">
        <v>358.475794793</v>
      </c>
      <c r="C26" s="20">
        <v>414.446051533</v>
      </c>
      <c r="D26" s="20">
        <v>406.520450292</v>
      </c>
      <c r="E26" s="20">
        <v>460.50405505899994</v>
      </c>
      <c r="F26" s="62">
        <v>476.49511782499997</v>
      </c>
      <c r="G26" s="62">
        <v>528.36471996</v>
      </c>
      <c r="H26" s="62">
        <v>459.706921914</v>
      </c>
      <c r="I26" s="62">
        <v>441.16698254</v>
      </c>
      <c r="J26" s="62">
        <v>380.22220279899994</v>
      </c>
      <c r="K26" s="62">
        <v>465.89537272599995</v>
      </c>
      <c r="L26" s="62">
        <v>533.4559525010001</v>
      </c>
      <c r="M26" s="62">
        <v>604.1180808199999</v>
      </c>
      <c r="N26" s="62">
        <f t="shared" si="0"/>
        <v>5529.371702762</v>
      </c>
      <c r="O26" s="12"/>
      <c r="P26" s="12"/>
    </row>
    <row r="27" spans="1:16" s="26" customFormat="1" ht="12.75">
      <c r="A27" s="14" t="s">
        <v>13</v>
      </c>
      <c r="B27" s="15">
        <v>40.206919088</v>
      </c>
      <c r="C27" s="15">
        <v>179.12443132700002</v>
      </c>
      <c r="D27" s="15">
        <v>157.98233068800002</v>
      </c>
      <c r="E27" s="15">
        <v>166.109851783</v>
      </c>
      <c r="F27" s="61">
        <v>182.43766675199998</v>
      </c>
      <c r="G27" s="61">
        <v>198.14203489300002</v>
      </c>
      <c r="H27" s="61">
        <v>188.909547178</v>
      </c>
      <c r="I27" s="61">
        <v>157.21878781200002</v>
      </c>
      <c r="J27" s="61">
        <v>141.014294751</v>
      </c>
      <c r="K27" s="61">
        <v>163.775277069</v>
      </c>
      <c r="L27" s="61">
        <v>205.176700872</v>
      </c>
      <c r="M27" s="61">
        <v>181.056253955</v>
      </c>
      <c r="N27" s="61">
        <f t="shared" si="0"/>
        <v>1961.1540961680003</v>
      </c>
      <c r="O27" s="12"/>
      <c r="P27" s="12"/>
    </row>
    <row r="28" spans="1:16" s="26" customFormat="1" ht="14.25" customHeight="1">
      <c r="A28" s="14" t="s">
        <v>40</v>
      </c>
      <c r="B28" s="15">
        <v>14.014524999999999</v>
      </c>
      <c r="C28" s="15">
        <v>129.77853433500002</v>
      </c>
      <c r="D28" s="15">
        <v>130.423194972</v>
      </c>
      <c r="E28" s="15">
        <v>138.721645475</v>
      </c>
      <c r="F28" s="61">
        <v>156.885156977</v>
      </c>
      <c r="G28" s="61">
        <v>125.649296277</v>
      </c>
      <c r="H28" s="61">
        <v>123.54072043000001</v>
      </c>
      <c r="I28" s="61">
        <v>114.973991099</v>
      </c>
      <c r="J28" s="61">
        <v>114.594061315</v>
      </c>
      <c r="K28" s="61">
        <v>125.007087631</v>
      </c>
      <c r="L28" s="61">
        <v>179.408182252</v>
      </c>
      <c r="M28" s="61">
        <v>134.28413998</v>
      </c>
      <c r="N28" s="61">
        <f t="shared" si="0"/>
        <v>1487.280535743</v>
      </c>
      <c r="O28" s="12"/>
      <c r="P28" s="12"/>
    </row>
    <row r="29" spans="1:16" s="26" customFormat="1" ht="14.25" customHeight="1">
      <c r="A29" s="43" t="s">
        <v>38</v>
      </c>
      <c r="B29" s="15">
        <v>26.192394087999993</v>
      </c>
      <c r="C29" s="15">
        <v>49.34589699200002</v>
      </c>
      <c r="D29" s="15">
        <v>27.559135716000018</v>
      </c>
      <c r="E29" s="15">
        <v>27.388206307999994</v>
      </c>
      <c r="F29" s="61">
        <v>25.552509774999983</v>
      </c>
      <c r="G29" s="61">
        <v>72.492738616</v>
      </c>
      <c r="H29" s="61">
        <v>65.368826748</v>
      </c>
      <c r="I29" s="61">
        <v>42.244796712999985</v>
      </c>
      <c r="J29" s="61">
        <v>26.42023343600001</v>
      </c>
      <c r="K29" s="61">
        <v>38.768189438</v>
      </c>
      <c r="L29" s="61">
        <v>25.768518620000016</v>
      </c>
      <c r="M29" s="61">
        <v>46.77211397500002</v>
      </c>
      <c r="N29" s="61">
        <f t="shared" si="0"/>
        <v>473.873560425</v>
      </c>
      <c r="O29" s="12"/>
      <c r="P29" s="12"/>
    </row>
    <row r="30" spans="1:16" s="26" customFormat="1" ht="12.75">
      <c r="A30" s="14" t="s">
        <v>14</v>
      </c>
      <c r="B30" s="15">
        <v>310.44773642999996</v>
      </c>
      <c r="C30" s="15">
        <v>227.41625907199997</v>
      </c>
      <c r="D30" s="15">
        <v>237.538320481</v>
      </c>
      <c r="E30" s="15">
        <v>248.83151310499997</v>
      </c>
      <c r="F30" s="61">
        <v>262.831643533</v>
      </c>
      <c r="G30" s="61">
        <v>233.27210575699996</v>
      </c>
      <c r="H30" s="61">
        <v>226.203486235</v>
      </c>
      <c r="I30" s="61">
        <v>229.831716229</v>
      </c>
      <c r="J30" s="61">
        <v>219.09926888299995</v>
      </c>
      <c r="K30" s="61">
        <v>242.581134975</v>
      </c>
      <c r="L30" s="61">
        <v>287.30063994200003</v>
      </c>
      <c r="M30" s="61">
        <v>240.80271485699998</v>
      </c>
      <c r="N30" s="61">
        <f t="shared" si="0"/>
        <v>2966.1565394990002</v>
      </c>
      <c r="O30" s="12"/>
      <c r="P30" s="12"/>
    </row>
    <row r="31" spans="1:16" s="26" customFormat="1" ht="14.25" customHeight="1">
      <c r="A31" s="14" t="s">
        <v>41</v>
      </c>
      <c r="B31" s="15">
        <v>212.172232238</v>
      </c>
      <c r="C31" s="15">
        <v>138.444965406</v>
      </c>
      <c r="D31" s="15">
        <v>137.459349254</v>
      </c>
      <c r="E31" s="15">
        <v>141.74504888799999</v>
      </c>
      <c r="F31" s="61">
        <v>168.765892611</v>
      </c>
      <c r="G31" s="61">
        <v>128.39257415</v>
      </c>
      <c r="H31" s="61">
        <v>126.00996011299999</v>
      </c>
      <c r="I31" s="61">
        <v>117.889607174</v>
      </c>
      <c r="J31" s="61">
        <v>116.60361727</v>
      </c>
      <c r="K31" s="61">
        <v>133.115419366</v>
      </c>
      <c r="L31" s="61">
        <v>177.935036323</v>
      </c>
      <c r="M31" s="61">
        <v>146.034418611</v>
      </c>
      <c r="N31" s="61">
        <f t="shared" si="0"/>
        <v>1744.5681214040003</v>
      </c>
      <c r="O31" s="12"/>
      <c r="P31" s="12"/>
    </row>
    <row r="32" spans="1:16" s="26" customFormat="1" ht="14.25" customHeight="1">
      <c r="A32" s="43" t="s">
        <v>39</v>
      </c>
      <c r="B32" s="15">
        <v>98.275504192</v>
      </c>
      <c r="C32" s="15">
        <v>88.97129366600001</v>
      </c>
      <c r="D32" s="15">
        <v>100.07897122699998</v>
      </c>
      <c r="E32" s="15">
        <v>107.086464217</v>
      </c>
      <c r="F32" s="61">
        <v>94.065750922</v>
      </c>
      <c r="G32" s="61">
        <v>104.879531607</v>
      </c>
      <c r="H32" s="61">
        <v>100.19352612200001</v>
      </c>
      <c r="I32" s="61">
        <v>111.94210905500002</v>
      </c>
      <c r="J32" s="61">
        <v>102.49565161300002</v>
      </c>
      <c r="K32" s="61">
        <v>109.465715609</v>
      </c>
      <c r="L32" s="61">
        <v>109.365603619</v>
      </c>
      <c r="M32" s="61">
        <v>94.76829624599998</v>
      </c>
      <c r="N32" s="61">
        <f t="shared" si="0"/>
        <v>1221.5884180950002</v>
      </c>
      <c r="O32" s="12"/>
      <c r="P32" s="12"/>
    </row>
    <row r="33" spans="1:16" s="26" customFormat="1" ht="12.75">
      <c r="A33" s="14" t="s">
        <v>12</v>
      </c>
      <c r="B33" s="15">
        <v>7.821139275</v>
      </c>
      <c r="C33" s="15">
        <v>7.905361134</v>
      </c>
      <c r="D33" s="15">
        <v>10.999799122999999</v>
      </c>
      <c r="E33" s="15">
        <v>45.562690171</v>
      </c>
      <c r="F33" s="61">
        <v>31.225807540000005</v>
      </c>
      <c r="G33" s="61">
        <v>96.95057931</v>
      </c>
      <c r="H33" s="61">
        <v>44.593888500999995</v>
      </c>
      <c r="I33" s="61">
        <v>54.116478498999996</v>
      </c>
      <c r="J33" s="61">
        <v>20.108639165</v>
      </c>
      <c r="K33" s="61">
        <v>59.538960681999995</v>
      </c>
      <c r="L33" s="61">
        <v>40.978611687</v>
      </c>
      <c r="M33" s="61">
        <v>182.25911200800002</v>
      </c>
      <c r="N33" s="61">
        <f t="shared" si="0"/>
        <v>602.061067095</v>
      </c>
      <c r="O33" s="12"/>
      <c r="P33" s="12"/>
    </row>
    <row r="34" spans="1:16" s="26" customFormat="1" ht="8.25" customHeight="1">
      <c r="A34" s="14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12"/>
      <c r="P34" s="12"/>
    </row>
    <row r="35" spans="1:14" s="12" customFormat="1" ht="12.75">
      <c r="A35" s="27" t="s">
        <v>0</v>
      </c>
      <c r="B35" s="87">
        <v>1855.585828383</v>
      </c>
      <c r="C35" s="87">
        <v>2680.687077586</v>
      </c>
      <c r="D35" s="87">
        <v>2416.350352357</v>
      </c>
      <c r="E35" s="87">
        <v>2698.056576905</v>
      </c>
      <c r="F35" s="88">
        <v>2360.1503159770004</v>
      </c>
      <c r="G35" s="88">
        <v>2423.4578774350002</v>
      </c>
      <c r="H35" s="88">
        <v>2436.960586974</v>
      </c>
      <c r="I35" s="88">
        <v>2408.2771975640003</v>
      </c>
      <c r="J35" s="88">
        <v>2533.5896542499995</v>
      </c>
      <c r="K35" s="88">
        <v>2539.8919276819997</v>
      </c>
      <c r="L35" s="88">
        <v>2514.511332208</v>
      </c>
      <c r="M35" s="88">
        <v>3976.722764404</v>
      </c>
      <c r="N35" s="88">
        <f>+SUM(B35:M35)</f>
        <v>30844.241491725003</v>
      </c>
    </row>
    <row r="36" spans="1:16" s="26" customFormat="1" ht="12.75">
      <c r="A36" s="17" t="s">
        <v>15</v>
      </c>
      <c r="B36" s="61">
        <v>1114.4111813430002</v>
      </c>
      <c r="C36" s="61">
        <v>1169.8172041560001</v>
      </c>
      <c r="D36" s="61">
        <v>1160.637706389</v>
      </c>
      <c r="E36" s="61">
        <v>1170.561123112</v>
      </c>
      <c r="F36" s="89">
        <v>1168.4360066460004</v>
      </c>
      <c r="G36" s="89">
        <v>1178.2582841400001</v>
      </c>
      <c r="H36" s="89">
        <v>1188.92908662</v>
      </c>
      <c r="I36" s="89">
        <v>1166.84472072</v>
      </c>
      <c r="J36" s="89">
        <v>1194.5995473919997</v>
      </c>
      <c r="K36" s="89">
        <v>1172.0341604689997</v>
      </c>
      <c r="L36" s="89">
        <v>1198.922447182</v>
      </c>
      <c r="M36" s="89">
        <v>2345.744871805</v>
      </c>
      <c r="N36" s="89">
        <f t="shared" si="0"/>
        <v>15229.196339974</v>
      </c>
      <c r="O36" s="12"/>
      <c r="P36" s="12"/>
    </row>
    <row r="37" spans="1:16" s="26" customFormat="1" ht="12.75">
      <c r="A37" s="14" t="s">
        <v>16</v>
      </c>
      <c r="B37" s="61">
        <v>96.853152843</v>
      </c>
      <c r="C37" s="61">
        <v>273.133587284</v>
      </c>
      <c r="D37" s="61">
        <v>277.80653508200004</v>
      </c>
      <c r="E37" s="61">
        <v>244.391499718</v>
      </c>
      <c r="F37" s="61">
        <v>253.49114426900002</v>
      </c>
      <c r="G37" s="61">
        <v>258.19869960700004</v>
      </c>
      <c r="H37" s="61">
        <v>239.31943488000002</v>
      </c>
      <c r="I37" s="61">
        <v>233.48279082000002</v>
      </c>
      <c r="J37" s="61">
        <v>243.493760621</v>
      </c>
      <c r="K37" s="61">
        <v>253.821819474</v>
      </c>
      <c r="L37" s="61">
        <v>257.73335378499996</v>
      </c>
      <c r="M37" s="61">
        <v>286.40705519100004</v>
      </c>
      <c r="N37" s="61">
        <f t="shared" si="0"/>
        <v>2918.132833574</v>
      </c>
      <c r="O37" s="12"/>
      <c r="P37" s="12"/>
    </row>
    <row r="38" spans="1:16" s="26" customFormat="1" ht="12.75" customHeight="1" hidden="1">
      <c r="A38" s="44" t="s">
        <v>42</v>
      </c>
      <c r="B38" s="61">
        <v>45.217750574</v>
      </c>
      <c r="C38" s="61">
        <v>102.075095003</v>
      </c>
      <c r="D38" s="61">
        <v>141.964959625</v>
      </c>
      <c r="E38" s="61">
        <v>144.599985224</v>
      </c>
      <c r="F38" s="61">
        <v>113.46083399300001</v>
      </c>
      <c r="G38" s="61">
        <v>134.65869334299998</v>
      </c>
      <c r="H38" s="61">
        <v>131.582085009</v>
      </c>
      <c r="I38" s="61">
        <v>121.484670651</v>
      </c>
      <c r="J38" s="61">
        <v>106.53785753999999</v>
      </c>
      <c r="K38" s="61">
        <v>122.545655728</v>
      </c>
      <c r="L38" s="61">
        <v>136.51833892899998</v>
      </c>
      <c r="M38" s="61">
        <v>155.594527589</v>
      </c>
      <c r="N38" s="61">
        <f t="shared" si="0"/>
        <v>1456.240453208</v>
      </c>
      <c r="O38" s="12"/>
      <c r="P38" s="12"/>
    </row>
    <row r="39" spans="1:16" s="26" customFormat="1" ht="12.75" customHeight="1" hidden="1">
      <c r="A39" s="44" t="s">
        <v>43</v>
      </c>
      <c r="B39" s="61">
        <v>51.635206141000005</v>
      </c>
      <c r="C39" s="61">
        <v>93.272431372</v>
      </c>
      <c r="D39" s="61">
        <v>132.09280524800002</v>
      </c>
      <c r="E39" s="61">
        <v>95.765163804</v>
      </c>
      <c r="F39" s="61">
        <v>133.72852736000002</v>
      </c>
      <c r="G39" s="61">
        <v>122.80826733500001</v>
      </c>
      <c r="H39" s="61">
        <v>107.73351404</v>
      </c>
      <c r="I39" s="61">
        <v>111.99533373899999</v>
      </c>
      <c r="J39" s="61">
        <v>130.099566424</v>
      </c>
      <c r="K39" s="61">
        <v>126.857310929</v>
      </c>
      <c r="L39" s="61">
        <v>112.72582714399998</v>
      </c>
      <c r="M39" s="61">
        <v>127.14917422000002</v>
      </c>
      <c r="N39" s="61">
        <f t="shared" si="0"/>
        <v>1345.8631277560003</v>
      </c>
      <c r="O39" s="12"/>
      <c r="P39" s="12"/>
    </row>
    <row r="40" spans="1:16" s="26" customFormat="1" ht="12.75" customHeight="1" hidden="1">
      <c r="A40" s="44" t="s">
        <v>44</v>
      </c>
      <c r="B40" s="61">
        <v>0.000196128</v>
      </c>
      <c r="C40" s="61">
        <v>0.016328609</v>
      </c>
      <c r="D40" s="61">
        <v>3.744687963</v>
      </c>
      <c r="E40" s="61">
        <v>4.02635069</v>
      </c>
      <c r="F40" s="61">
        <v>6.299741793</v>
      </c>
      <c r="G40" s="61">
        <v>0.731738929</v>
      </c>
      <c r="H40" s="61">
        <v>0.003835831</v>
      </c>
      <c r="I40" s="61">
        <v>0.0027864300000000003</v>
      </c>
      <c r="J40" s="61">
        <v>6.856336657</v>
      </c>
      <c r="K40" s="61">
        <v>4.418852817</v>
      </c>
      <c r="L40" s="61">
        <v>8.489187712000001</v>
      </c>
      <c r="M40" s="61">
        <v>0.7268511879999999</v>
      </c>
      <c r="N40" s="61">
        <f t="shared" si="0"/>
        <v>35.316894747000006</v>
      </c>
      <c r="O40" s="12"/>
      <c r="P40" s="12"/>
    </row>
    <row r="41" spans="1:16" s="26" customFormat="1" ht="12.75" customHeight="1" hidden="1">
      <c r="A41" s="44" t="s">
        <v>45</v>
      </c>
      <c r="B41" s="61">
        <v>0</v>
      </c>
      <c r="C41" s="61">
        <v>77.7697323</v>
      </c>
      <c r="D41" s="61">
        <v>0.004082246000005398</v>
      </c>
      <c r="E41" s="61">
        <v>0</v>
      </c>
      <c r="F41" s="61">
        <v>0.002041123000002699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2.9365021940000586</v>
      </c>
      <c r="N41" s="61">
        <f t="shared" si="0"/>
        <v>80.71235786300007</v>
      </c>
      <c r="O41" s="12"/>
      <c r="P41" s="12"/>
    </row>
    <row r="42" spans="1:16" s="26" customFormat="1" ht="12.75">
      <c r="A42" s="14" t="s">
        <v>17</v>
      </c>
      <c r="B42" s="15">
        <v>150.84025935300002</v>
      </c>
      <c r="C42" s="15">
        <v>189.55134016899999</v>
      </c>
      <c r="D42" s="15">
        <v>112.226678481</v>
      </c>
      <c r="E42" s="15">
        <v>144.795906942</v>
      </c>
      <c r="F42" s="61">
        <v>72.321866961</v>
      </c>
      <c r="G42" s="61">
        <v>15.027948557</v>
      </c>
      <c r="H42" s="61">
        <v>148.36506258</v>
      </c>
      <c r="I42" s="61">
        <v>194.747041259</v>
      </c>
      <c r="J42" s="61">
        <v>211.68874921300002</v>
      </c>
      <c r="K42" s="61">
        <v>150.370045572</v>
      </c>
      <c r="L42" s="61">
        <v>120.168992326</v>
      </c>
      <c r="M42" s="61">
        <v>39.377769686</v>
      </c>
      <c r="N42" s="61">
        <f t="shared" si="0"/>
        <v>1549.481661099</v>
      </c>
      <c r="O42" s="12"/>
      <c r="P42" s="12"/>
    </row>
    <row r="43" spans="1:16" s="26" customFormat="1" ht="12.75" customHeight="1" hidden="1">
      <c r="A43" s="44" t="s">
        <v>46</v>
      </c>
      <c r="B43" s="61">
        <v>110.922231921</v>
      </c>
      <c r="C43" s="61">
        <v>174.30129578799998</v>
      </c>
      <c r="D43" s="61">
        <v>101.118588995</v>
      </c>
      <c r="E43" s="61">
        <v>124.44378256399999</v>
      </c>
      <c r="F43" s="61">
        <v>59.406196096</v>
      </c>
      <c r="G43" s="61">
        <v>10.825020336</v>
      </c>
      <c r="H43" s="61">
        <v>111.861242108</v>
      </c>
      <c r="I43" s="61">
        <v>185.69410464</v>
      </c>
      <c r="J43" s="61">
        <v>207.27702584300002</v>
      </c>
      <c r="K43" s="61">
        <v>150.216973852</v>
      </c>
      <c r="L43" s="61">
        <v>81.89270465499999</v>
      </c>
      <c r="M43" s="61">
        <v>16.403285467</v>
      </c>
      <c r="N43" s="61">
        <f t="shared" si="0"/>
        <v>1334.3624522649998</v>
      </c>
      <c r="O43" s="12"/>
      <c r="P43" s="12"/>
    </row>
    <row r="44" spans="1:16" s="26" customFormat="1" ht="12.75" customHeight="1" hidden="1">
      <c r="A44" s="44" t="s">
        <v>47</v>
      </c>
      <c r="B44" s="61">
        <v>39.918027432</v>
      </c>
      <c r="C44" s="61">
        <v>15.250044381</v>
      </c>
      <c r="D44" s="61">
        <v>11.108089486</v>
      </c>
      <c r="E44" s="61">
        <v>20.352124378</v>
      </c>
      <c r="F44" s="61">
        <v>12.915670865</v>
      </c>
      <c r="G44" s="61">
        <v>4.2029282210000005</v>
      </c>
      <c r="H44" s="61">
        <v>36.503820472</v>
      </c>
      <c r="I44" s="61">
        <v>9.052936619</v>
      </c>
      <c r="J44" s="61">
        <v>4.41172337</v>
      </c>
      <c r="K44" s="61">
        <v>0.15307172</v>
      </c>
      <c r="L44" s="61">
        <v>38.276287671</v>
      </c>
      <c r="M44" s="61">
        <v>22.974484219</v>
      </c>
      <c r="N44" s="61">
        <f t="shared" si="0"/>
        <v>215.11920883400003</v>
      </c>
      <c r="O44" s="12"/>
      <c r="P44" s="12"/>
    </row>
    <row r="45" spans="1:16" s="26" customFormat="1" ht="12.75" customHeight="1" hidden="1">
      <c r="A45" s="14" t="s">
        <v>3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f t="shared" si="0"/>
        <v>0</v>
      </c>
      <c r="O45" s="12"/>
      <c r="P45" s="12"/>
    </row>
    <row r="46" spans="1:16" s="26" customFormat="1" ht="12.75">
      <c r="A46" s="14" t="s">
        <v>2</v>
      </c>
      <c r="B46" s="15">
        <v>128.554914507</v>
      </c>
      <c r="C46" s="15">
        <v>598.01845786</v>
      </c>
      <c r="D46" s="15">
        <v>427.1560478139999</v>
      </c>
      <c r="E46" s="15">
        <v>414.179586779</v>
      </c>
      <c r="F46" s="61">
        <v>352.48592491299996</v>
      </c>
      <c r="G46" s="61">
        <v>368.50487381500005</v>
      </c>
      <c r="H46" s="61">
        <v>434.367534139</v>
      </c>
      <c r="I46" s="61">
        <v>328.587738083</v>
      </c>
      <c r="J46" s="61">
        <v>327.10826591899996</v>
      </c>
      <c r="K46" s="61">
        <v>426.208053279</v>
      </c>
      <c r="L46" s="61">
        <v>435.11202976600003</v>
      </c>
      <c r="M46" s="61">
        <v>555.6794875589999</v>
      </c>
      <c r="N46" s="61">
        <f t="shared" si="0"/>
        <v>4795.962914432999</v>
      </c>
      <c r="O46" s="12"/>
      <c r="P46" s="12"/>
    </row>
    <row r="47" spans="1:16" s="26" customFormat="1" ht="12.75" customHeight="1" hidden="1">
      <c r="A47" s="14" t="s">
        <v>51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f t="shared" si="0"/>
        <v>0</v>
      </c>
      <c r="O47" s="12"/>
      <c r="P47" s="12"/>
    </row>
    <row r="48" spans="1:16" s="26" customFormat="1" ht="12.75" customHeight="1" hidden="1">
      <c r="A48" s="14" t="s">
        <v>52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f t="shared" si="0"/>
        <v>0</v>
      </c>
      <c r="O48" s="12"/>
      <c r="P48" s="12"/>
    </row>
    <row r="49" spans="1:16" s="26" customFormat="1" ht="12.75" customHeight="1" hidden="1">
      <c r="A49" s="14" t="s">
        <v>53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f t="shared" si="0"/>
        <v>0</v>
      </c>
      <c r="O49" s="12"/>
      <c r="P49" s="12"/>
    </row>
    <row r="50" spans="1:16" s="26" customFormat="1" ht="12.75" customHeight="1" hidden="1">
      <c r="A50" s="14" t="s">
        <v>81</v>
      </c>
      <c r="B50" s="61">
        <v>1.022863076</v>
      </c>
      <c r="C50" s="61">
        <v>5.685855481</v>
      </c>
      <c r="D50" s="61">
        <v>4.999158132</v>
      </c>
      <c r="E50" s="61">
        <v>8.348643288</v>
      </c>
      <c r="F50" s="61">
        <v>9.642755629</v>
      </c>
      <c r="G50" s="61">
        <v>3.572425098</v>
      </c>
      <c r="H50" s="61">
        <v>6.875222557999999</v>
      </c>
      <c r="I50" s="61">
        <v>2.79565047</v>
      </c>
      <c r="J50" s="61">
        <v>3.869720961</v>
      </c>
      <c r="K50" s="61">
        <v>0.32150858800000004</v>
      </c>
      <c r="L50" s="61">
        <v>4.9762603</v>
      </c>
      <c r="M50" s="61">
        <v>7.198014977</v>
      </c>
      <c r="N50" s="61">
        <f t="shared" si="0"/>
        <v>59.30807855799999</v>
      </c>
      <c r="O50" s="12"/>
      <c r="P50" s="12"/>
    </row>
    <row r="51" spans="1:16" s="26" customFormat="1" ht="12.75" customHeight="1" hidden="1">
      <c r="A51" s="14" t="s">
        <v>52</v>
      </c>
      <c r="B51" s="61">
        <v>1.022863076</v>
      </c>
      <c r="C51" s="61">
        <v>4.685855481</v>
      </c>
      <c r="D51" s="61">
        <v>4.964749337</v>
      </c>
      <c r="E51" s="61">
        <v>3.2256617349999996</v>
      </c>
      <c r="F51" s="61">
        <v>4.851754238000001</v>
      </c>
      <c r="G51" s="61">
        <v>1.5724250979999999</v>
      </c>
      <c r="H51" s="61">
        <v>4.510842770999999</v>
      </c>
      <c r="I51" s="61">
        <v>2.090052874</v>
      </c>
      <c r="J51" s="61">
        <v>3.864006473</v>
      </c>
      <c r="K51" s="61">
        <v>0.327223076</v>
      </c>
      <c r="L51" s="61">
        <v>2.4673796400000003</v>
      </c>
      <c r="M51" s="61">
        <v>5.9980149769999995</v>
      </c>
      <c r="N51" s="61">
        <f t="shared" si="0"/>
        <v>39.580828776</v>
      </c>
      <c r="O51" s="12"/>
      <c r="P51" s="12"/>
    </row>
    <row r="52" spans="1:16" s="26" customFormat="1" ht="12.75" customHeight="1" hidden="1">
      <c r="A52" s="14" t="s">
        <v>53</v>
      </c>
      <c r="B52" s="61">
        <v>0</v>
      </c>
      <c r="C52" s="61">
        <v>1</v>
      </c>
      <c r="D52" s="61">
        <v>0.034408795</v>
      </c>
      <c r="E52" s="61">
        <v>5.122981553</v>
      </c>
      <c r="F52" s="61">
        <v>4.791001391</v>
      </c>
      <c r="G52" s="61">
        <v>2</v>
      </c>
      <c r="H52" s="61">
        <v>2.364379787</v>
      </c>
      <c r="I52" s="61">
        <v>0.7055975959999999</v>
      </c>
      <c r="J52" s="61">
        <v>0.005714488</v>
      </c>
      <c r="K52" s="61">
        <v>-0.00571448799999996</v>
      </c>
      <c r="L52" s="61">
        <v>2.50888066</v>
      </c>
      <c r="M52" s="61">
        <v>1.2</v>
      </c>
      <c r="N52" s="61">
        <f t="shared" si="0"/>
        <v>19.727249781999998</v>
      </c>
      <c r="O52" s="12"/>
      <c r="P52" s="12"/>
    </row>
    <row r="53" spans="1:16" s="26" customFormat="1" ht="12.75" customHeight="1" hidden="1">
      <c r="A53" s="14" t="s">
        <v>82</v>
      </c>
      <c r="B53" s="61">
        <v>127.532051431</v>
      </c>
      <c r="C53" s="61">
        <v>592.332602379</v>
      </c>
      <c r="D53" s="61">
        <v>422.1568896819999</v>
      </c>
      <c r="E53" s="61">
        <v>405.83094349099997</v>
      </c>
      <c r="F53" s="61">
        <v>342.84316928399994</v>
      </c>
      <c r="G53" s="61">
        <v>364.93244871700006</v>
      </c>
      <c r="H53" s="61">
        <v>427.49231158099997</v>
      </c>
      <c r="I53" s="61">
        <v>325.792087613</v>
      </c>
      <c r="J53" s="61">
        <v>323.238544958</v>
      </c>
      <c r="K53" s="61">
        <v>425.88654469100004</v>
      </c>
      <c r="L53" s="61">
        <v>430.13576946600006</v>
      </c>
      <c r="M53" s="61">
        <v>548.4814725819999</v>
      </c>
      <c r="N53" s="61">
        <f t="shared" si="0"/>
        <v>4736.654835875</v>
      </c>
      <c r="O53" s="12"/>
      <c r="P53" s="12"/>
    </row>
    <row r="54" spans="1:16" s="26" customFormat="1" ht="12.75" customHeight="1" hidden="1">
      <c r="A54" s="14" t="s">
        <v>52</v>
      </c>
      <c r="B54" s="61">
        <v>124.772780055</v>
      </c>
      <c r="C54" s="61">
        <v>319.984082956</v>
      </c>
      <c r="D54" s="61">
        <v>254.58757993199998</v>
      </c>
      <c r="E54" s="61">
        <v>242.385415369</v>
      </c>
      <c r="F54" s="61">
        <v>204.47390823399994</v>
      </c>
      <c r="G54" s="61">
        <v>237.04541385600004</v>
      </c>
      <c r="H54" s="61">
        <v>236.553387249</v>
      </c>
      <c r="I54" s="61">
        <v>189.07799764499998</v>
      </c>
      <c r="J54" s="61">
        <v>239.39601325799998</v>
      </c>
      <c r="K54" s="61">
        <v>247.421913171</v>
      </c>
      <c r="L54" s="61">
        <v>250.50084935600003</v>
      </c>
      <c r="M54" s="61">
        <v>370.75502483799994</v>
      </c>
      <c r="N54" s="61">
        <f t="shared" si="0"/>
        <v>2916.954365919</v>
      </c>
      <c r="O54" s="12"/>
      <c r="P54" s="12"/>
    </row>
    <row r="55" spans="1:16" s="26" customFormat="1" ht="12.75" customHeight="1" hidden="1">
      <c r="A55" s="14" t="s">
        <v>53</v>
      </c>
      <c r="B55" s="61">
        <v>2.759271376</v>
      </c>
      <c r="C55" s="61">
        <v>272.34851942299997</v>
      </c>
      <c r="D55" s="61">
        <v>167.56930974999997</v>
      </c>
      <c r="E55" s="61">
        <v>163.445528122</v>
      </c>
      <c r="F55" s="61">
        <v>138.36926105</v>
      </c>
      <c r="G55" s="61">
        <v>127.88703486099999</v>
      </c>
      <c r="H55" s="61">
        <v>190.93892433199997</v>
      </c>
      <c r="I55" s="61">
        <v>136.714089968</v>
      </c>
      <c r="J55" s="61">
        <v>83.84253170000001</v>
      </c>
      <c r="K55" s="61">
        <v>178.46463152</v>
      </c>
      <c r="L55" s="61">
        <v>179.63492011</v>
      </c>
      <c r="M55" s="61">
        <v>177.726447744</v>
      </c>
      <c r="N55" s="61">
        <f t="shared" si="0"/>
        <v>1819.7004699560002</v>
      </c>
      <c r="O55" s="12"/>
      <c r="P55" s="12"/>
    </row>
    <row r="56" spans="1:16" s="26" customFormat="1" ht="12.75">
      <c r="A56" s="14" t="s">
        <v>18</v>
      </c>
      <c r="B56" s="15">
        <v>349.390861829</v>
      </c>
      <c r="C56" s="15">
        <v>433.68759</v>
      </c>
      <c r="D56" s="15">
        <v>390.873175621</v>
      </c>
      <c r="E56" s="15">
        <v>446.80661520099994</v>
      </c>
      <c r="F56" s="61">
        <v>375.848043264</v>
      </c>
      <c r="G56" s="61">
        <v>441.600782182</v>
      </c>
      <c r="H56" s="61">
        <v>384.47328896199997</v>
      </c>
      <c r="I56" s="61">
        <v>440.150601869</v>
      </c>
      <c r="J56" s="61">
        <v>450.74842664199997</v>
      </c>
      <c r="K56" s="61">
        <v>440.57357561400005</v>
      </c>
      <c r="L56" s="61">
        <v>459.19078236499996</v>
      </c>
      <c r="M56" s="61">
        <v>652.845276662</v>
      </c>
      <c r="N56" s="61">
        <f t="shared" si="0"/>
        <v>5266.189020211</v>
      </c>
      <c r="O56" s="12"/>
      <c r="P56" s="12"/>
    </row>
    <row r="57" spans="1:16" s="26" customFormat="1" ht="12.75">
      <c r="A57" s="14" t="s">
        <v>19</v>
      </c>
      <c r="B57" s="15">
        <v>15.535458508000001</v>
      </c>
      <c r="C57" s="15">
        <v>16.478898116999996</v>
      </c>
      <c r="D57" s="15">
        <v>47.650208969999994</v>
      </c>
      <c r="E57" s="15">
        <v>277.32184515299997</v>
      </c>
      <c r="F57" s="61">
        <v>137.567329924</v>
      </c>
      <c r="G57" s="61">
        <v>161.867289134</v>
      </c>
      <c r="H57" s="61">
        <v>41.506179793</v>
      </c>
      <c r="I57" s="61">
        <v>44.464304813</v>
      </c>
      <c r="J57" s="61">
        <v>105.950904463</v>
      </c>
      <c r="K57" s="61">
        <v>96.88427327400001</v>
      </c>
      <c r="L57" s="61">
        <v>43.383726784000004</v>
      </c>
      <c r="M57" s="61">
        <v>96.66830350100001</v>
      </c>
      <c r="N57" s="61">
        <f t="shared" si="0"/>
        <v>1085.278722434</v>
      </c>
      <c r="O57" s="12"/>
      <c r="P57" s="12"/>
    </row>
    <row r="58" spans="1:16" s="26" customFormat="1" ht="12.75" customHeight="1" hidden="1">
      <c r="A58" s="14" t="s">
        <v>54</v>
      </c>
      <c r="B58" s="61">
        <v>14.554655508000002</v>
      </c>
      <c r="C58" s="61">
        <v>16.131401916999998</v>
      </c>
      <c r="D58" s="61">
        <v>24.000443910999998</v>
      </c>
      <c r="E58" s="61">
        <v>51.210273498</v>
      </c>
      <c r="F58" s="61">
        <v>25.739928361</v>
      </c>
      <c r="G58" s="61">
        <v>49.26268279399999</v>
      </c>
      <c r="H58" s="61">
        <v>35.447523242</v>
      </c>
      <c r="I58" s="61">
        <v>16.425287856</v>
      </c>
      <c r="J58" s="61">
        <v>35.227023582</v>
      </c>
      <c r="K58" s="61">
        <v>74.870816362</v>
      </c>
      <c r="L58" s="61">
        <v>39.890951484000006</v>
      </c>
      <c r="M58" s="61">
        <v>78.875756687</v>
      </c>
      <c r="N58" s="61">
        <f t="shared" si="0"/>
        <v>461.63674520200004</v>
      </c>
      <c r="O58" s="12"/>
      <c r="P58" s="12"/>
    </row>
    <row r="59" spans="1:16" s="26" customFormat="1" ht="25.5" customHeight="1" hidden="1">
      <c r="A59" s="45" t="s">
        <v>55</v>
      </c>
      <c r="B59" s="61">
        <v>4.5</v>
      </c>
      <c r="C59" s="61">
        <v>6</v>
      </c>
      <c r="D59" s="61">
        <v>6.45</v>
      </c>
      <c r="E59" s="61">
        <v>6.323744</v>
      </c>
      <c r="F59" s="61">
        <v>4.726256</v>
      </c>
      <c r="G59" s="61">
        <v>3.5</v>
      </c>
      <c r="H59" s="61">
        <v>3.5</v>
      </c>
      <c r="I59" s="61">
        <v>4</v>
      </c>
      <c r="J59" s="61">
        <v>5</v>
      </c>
      <c r="K59" s="61">
        <v>5.01</v>
      </c>
      <c r="L59" s="61">
        <v>5.1</v>
      </c>
      <c r="M59" s="61">
        <v>2.66915865</v>
      </c>
      <c r="N59" s="61">
        <f t="shared" si="0"/>
        <v>56.77915865</v>
      </c>
      <c r="O59" s="12"/>
      <c r="P59" s="12"/>
    </row>
    <row r="60" spans="1:16" s="26" customFormat="1" ht="12.75" customHeight="1" hidden="1">
      <c r="A60" s="45" t="s">
        <v>56</v>
      </c>
      <c r="B60" s="61">
        <v>7.201782004000001</v>
      </c>
      <c r="C60" s="61">
        <v>4.303221789</v>
      </c>
      <c r="D60" s="61">
        <v>10.057133520999999</v>
      </c>
      <c r="E60" s="61">
        <v>35.828058208</v>
      </c>
      <c r="F60" s="61">
        <v>10.640410998</v>
      </c>
      <c r="G60" s="61">
        <v>29.529314724</v>
      </c>
      <c r="H60" s="61">
        <v>19.809176760999996</v>
      </c>
      <c r="I60" s="61">
        <v>8.834066079</v>
      </c>
      <c r="J60" s="61">
        <v>25.662442374999998</v>
      </c>
      <c r="K60" s="61">
        <v>17.216873187</v>
      </c>
      <c r="L60" s="61">
        <v>24.714400652000005</v>
      </c>
      <c r="M60" s="61">
        <v>46.361812949</v>
      </c>
      <c r="N60" s="61">
        <f t="shared" si="0"/>
        <v>240.15869324699997</v>
      </c>
      <c r="O60" s="12"/>
      <c r="P60" s="12"/>
    </row>
    <row r="61" spans="1:16" s="26" customFormat="1" ht="25.5" customHeight="1" hidden="1">
      <c r="A61" s="45" t="s">
        <v>57</v>
      </c>
      <c r="B61" s="61">
        <v>0</v>
      </c>
      <c r="C61" s="61">
        <v>2.070330482</v>
      </c>
      <c r="D61" s="61">
        <v>1.269108134</v>
      </c>
      <c r="E61" s="61">
        <v>5.6220997619999995</v>
      </c>
      <c r="F61" s="61">
        <v>4.39198617</v>
      </c>
      <c r="G61" s="61">
        <v>9.649713799999999</v>
      </c>
      <c r="H61" s="61">
        <v>0.300381159999999</v>
      </c>
      <c r="I61" s="61">
        <v>-0.027494362999999793</v>
      </c>
      <c r="J61" s="61">
        <v>0.03824615999999969</v>
      </c>
      <c r="K61" s="61">
        <v>47.779498237</v>
      </c>
      <c r="L61" s="61">
        <v>4.100350120999999</v>
      </c>
      <c r="M61" s="61">
        <v>7.167040428</v>
      </c>
      <c r="N61" s="61">
        <f t="shared" si="0"/>
        <v>82.36126009099999</v>
      </c>
      <c r="O61" s="12"/>
      <c r="P61" s="12"/>
    </row>
    <row r="62" spans="1:16" s="26" customFormat="1" ht="12.75" customHeight="1" hidden="1">
      <c r="A62" s="14" t="s">
        <v>58</v>
      </c>
      <c r="B62" s="61">
        <v>0.618213505</v>
      </c>
      <c r="C62" s="61">
        <v>1.448189647</v>
      </c>
      <c r="D62" s="61">
        <v>4.212542257</v>
      </c>
      <c r="E62" s="61">
        <v>1.0397115289999999</v>
      </c>
      <c r="F62" s="61">
        <v>3.661615194</v>
      </c>
      <c r="G62" s="61">
        <v>3.934344271</v>
      </c>
      <c r="H62" s="61">
        <v>9.602305322</v>
      </c>
      <c r="I62" s="61">
        <v>0.889844291</v>
      </c>
      <c r="J62" s="61">
        <v>1.572175048</v>
      </c>
      <c r="K62" s="61">
        <v>2.774284939</v>
      </c>
      <c r="L62" s="61">
        <v>2.988700712</v>
      </c>
      <c r="M62" s="61">
        <v>20.930248422000002</v>
      </c>
      <c r="N62" s="61">
        <f t="shared" si="0"/>
        <v>53.672175136999996</v>
      </c>
      <c r="O62" s="12"/>
      <c r="P62" s="12"/>
    </row>
    <row r="63" spans="1:16" s="26" customFormat="1" ht="12.75" customHeight="1" hidden="1">
      <c r="A63" s="14" t="s">
        <v>59</v>
      </c>
      <c r="B63" s="61">
        <v>2.234659999</v>
      </c>
      <c r="C63" s="61">
        <v>2.309659999</v>
      </c>
      <c r="D63" s="61">
        <v>2.011659999</v>
      </c>
      <c r="E63" s="61">
        <v>2.396659999</v>
      </c>
      <c r="F63" s="61">
        <v>2.3196599989999998</v>
      </c>
      <c r="G63" s="61">
        <v>2.649309999</v>
      </c>
      <c r="H63" s="61">
        <v>2.235659999</v>
      </c>
      <c r="I63" s="61">
        <v>2.728871849</v>
      </c>
      <c r="J63" s="61">
        <v>2.954159999</v>
      </c>
      <c r="K63" s="61">
        <v>2.090159999</v>
      </c>
      <c r="L63" s="61">
        <v>2.987499999</v>
      </c>
      <c r="M63" s="61">
        <v>1.7474962379999999</v>
      </c>
      <c r="N63" s="61">
        <f t="shared" si="0"/>
        <v>28.665458077</v>
      </c>
      <c r="O63" s="12"/>
      <c r="P63" s="12"/>
    </row>
    <row r="64" spans="1:16" s="26" customFormat="1" ht="12.75" customHeight="1" hidden="1">
      <c r="A64" s="14" t="s">
        <v>85</v>
      </c>
      <c r="B64" s="61">
        <v>0.9808029999999999</v>
      </c>
      <c r="C64" s="61">
        <v>0.3474962</v>
      </c>
      <c r="D64" s="61">
        <v>23.649765058999996</v>
      </c>
      <c r="E64" s="61">
        <v>226.11157165499998</v>
      </c>
      <c r="F64" s="61">
        <v>111.827401563</v>
      </c>
      <c r="G64" s="61">
        <v>112.60460634</v>
      </c>
      <c r="H64" s="61">
        <v>6.058656551</v>
      </c>
      <c r="I64" s="61">
        <v>28.039016957</v>
      </c>
      <c r="J64" s="61">
        <v>70.723880881</v>
      </c>
      <c r="K64" s="61">
        <v>22.013456912000002</v>
      </c>
      <c r="L64" s="61">
        <v>3.4927753</v>
      </c>
      <c r="M64" s="61">
        <v>17.792546814</v>
      </c>
      <c r="N64" s="61">
        <f t="shared" si="0"/>
        <v>623.641977232</v>
      </c>
      <c r="O64" s="12"/>
      <c r="P64" s="12"/>
    </row>
    <row r="65" spans="1:16" s="26" customFormat="1" ht="12.75" customHeight="1" hidden="1">
      <c r="A65" s="14" t="s">
        <v>61</v>
      </c>
      <c r="B65" s="61">
        <v>0.9808029999999999</v>
      </c>
      <c r="C65" s="61">
        <v>0.3474962</v>
      </c>
      <c r="D65" s="61">
        <v>1.3766550000000006</v>
      </c>
      <c r="E65" s="61">
        <v>3.403349</v>
      </c>
      <c r="F65" s="61">
        <v>1.387393</v>
      </c>
      <c r="G65" s="61">
        <v>2.196395</v>
      </c>
      <c r="H65" s="61">
        <v>6.058656551</v>
      </c>
      <c r="I65" s="61">
        <v>6.130018848</v>
      </c>
      <c r="J65" s="61">
        <v>3.362106</v>
      </c>
      <c r="K65" s="61">
        <v>2.88138</v>
      </c>
      <c r="L65" s="61">
        <v>3.4927753</v>
      </c>
      <c r="M65" s="61">
        <v>12.819261000000003</v>
      </c>
      <c r="N65" s="61">
        <f t="shared" si="0"/>
        <v>44.436288899000004</v>
      </c>
      <c r="O65" s="12"/>
      <c r="P65" s="12"/>
    </row>
    <row r="66" spans="1:16" s="26" customFormat="1" ht="12.75" customHeight="1" hidden="1">
      <c r="A66" s="14" t="s">
        <v>62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f t="shared" si="0"/>
        <v>0</v>
      </c>
      <c r="O66" s="12"/>
      <c r="P66" s="12"/>
    </row>
    <row r="67" spans="1:16" s="26" customFormat="1" ht="12.75" customHeight="1" hidden="1">
      <c r="A67" s="14" t="s">
        <v>63</v>
      </c>
      <c r="B67" s="61">
        <v>0</v>
      </c>
      <c r="C67" s="61">
        <v>0</v>
      </c>
      <c r="D67" s="61">
        <v>22.273110059</v>
      </c>
      <c r="E67" s="61">
        <v>222.708222655</v>
      </c>
      <c r="F67" s="61">
        <v>110.44000856299999</v>
      </c>
      <c r="G67" s="61">
        <v>110.40821134</v>
      </c>
      <c r="H67" s="61">
        <v>0</v>
      </c>
      <c r="I67" s="61">
        <v>21.908998109</v>
      </c>
      <c r="J67" s="61">
        <v>67.361774881</v>
      </c>
      <c r="K67" s="61">
        <v>19.132076912</v>
      </c>
      <c r="L67" s="61">
        <v>0</v>
      </c>
      <c r="M67" s="61">
        <v>4.973285814</v>
      </c>
      <c r="N67" s="61">
        <f t="shared" si="0"/>
        <v>579.2056883329999</v>
      </c>
      <c r="O67" s="12"/>
      <c r="P67" s="12"/>
    </row>
    <row r="68" spans="1:16" s="26" customFormat="1" ht="7.5" customHeight="1">
      <c r="A68" s="14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12"/>
      <c r="P68" s="12"/>
    </row>
    <row r="69" spans="1:16" s="26" customFormat="1" ht="13.5">
      <c r="A69" s="30" t="s">
        <v>20</v>
      </c>
      <c r="B69" s="19">
        <v>545.5288590799998</v>
      </c>
      <c r="C69" s="19">
        <v>-652.701163401</v>
      </c>
      <c r="D69" s="19">
        <v>-175.57707256699996</v>
      </c>
      <c r="E69" s="19">
        <v>694.748691619</v>
      </c>
      <c r="F69" s="90">
        <v>588.6122929399999</v>
      </c>
      <c r="G69" s="90">
        <v>94.00378349999983</v>
      </c>
      <c r="H69" s="90">
        <v>536.0413480249999</v>
      </c>
      <c r="I69" s="90">
        <v>116.43722480999986</v>
      </c>
      <c r="J69" s="90">
        <v>492.4752479110007</v>
      </c>
      <c r="K69" s="90">
        <v>134.84068619100026</v>
      </c>
      <c r="L69" s="90">
        <v>572.7942490639998</v>
      </c>
      <c r="M69" s="90">
        <v>-1264.3191910350001</v>
      </c>
      <c r="N69" s="90">
        <f t="shared" si="0"/>
        <v>1682.8849561369998</v>
      </c>
      <c r="O69" s="12"/>
      <c r="P69" s="12"/>
    </row>
    <row r="70" spans="1:16" s="26" customFormat="1" ht="7.5" customHeight="1">
      <c r="A70" s="27"/>
      <c r="B70" s="62"/>
      <c r="C70" s="62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12"/>
      <c r="P70" s="12"/>
    </row>
    <row r="71" spans="1:14" s="12" customFormat="1" ht="6.75" customHeight="1">
      <c r="A71" s="2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1:16" s="16" customFormat="1" ht="12.75" outlineLevel="2">
      <c r="A72" s="12" t="s">
        <v>21</v>
      </c>
      <c r="B72" s="20">
        <v>174.05071023900004</v>
      </c>
      <c r="C72" s="20">
        <v>134.953385178</v>
      </c>
      <c r="D72" s="20">
        <v>300.971268532</v>
      </c>
      <c r="E72" s="20">
        <v>598.793869453</v>
      </c>
      <c r="F72" s="62">
        <v>463.10688289599995</v>
      </c>
      <c r="G72" s="62">
        <v>371.5574698730001</v>
      </c>
      <c r="H72" s="62">
        <v>482.125411034</v>
      </c>
      <c r="I72" s="62">
        <v>315.215678938</v>
      </c>
      <c r="J72" s="62">
        <v>230.882424922</v>
      </c>
      <c r="K72" s="62">
        <v>323.484799208</v>
      </c>
      <c r="L72" s="62">
        <v>445.48065582699996</v>
      </c>
      <c r="M72" s="62">
        <v>868.0535127539999</v>
      </c>
      <c r="N72" s="62">
        <f>+SUM(B72:M72)</f>
        <v>4708.676068854</v>
      </c>
      <c r="O72" s="12"/>
      <c r="P72" s="12"/>
    </row>
    <row r="73" spans="1:16" s="26" customFormat="1" ht="12.75">
      <c r="A73" s="14" t="s">
        <v>22</v>
      </c>
      <c r="B73" s="15">
        <v>163.28466318200003</v>
      </c>
      <c r="C73" s="15">
        <v>130.313220178</v>
      </c>
      <c r="D73" s="15">
        <v>297.894495947</v>
      </c>
      <c r="E73" s="15">
        <v>593.655235737</v>
      </c>
      <c r="F73" s="61">
        <v>462.35329207599995</v>
      </c>
      <c r="G73" s="61">
        <v>370.01878830200013</v>
      </c>
      <c r="H73" s="61">
        <v>481.223147294</v>
      </c>
      <c r="I73" s="61">
        <v>312.68751395099997</v>
      </c>
      <c r="J73" s="61">
        <v>229.498789527</v>
      </c>
      <c r="K73" s="61">
        <v>323.135001208</v>
      </c>
      <c r="L73" s="61">
        <v>443.915703476</v>
      </c>
      <c r="M73" s="61">
        <v>865.564752914</v>
      </c>
      <c r="N73" s="61">
        <f>+SUM(B73:M73)</f>
        <v>4673.544603792</v>
      </c>
      <c r="O73" s="12"/>
      <c r="P73" s="12"/>
    </row>
    <row r="74" spans="1:16" s="26" customFormat="1" ht="12.75">
      <c r="A74" s="14" t="s">
        <v>23</v>
      </c>
      <c r="B74" s="15">
        <v>10.766047057</v>
      </c>
      <c r="C74" s="15">
        <v>4.640165</v>
      </c>
      <c r="D74" s="15">
        <v>3.076772585</v>
      </c>
      <c r="E74" s="15">
        <v>5.138633716</v>
      </c>
      <c r="F74" s="61">
        <v>0.75359082</v>
      </c>
      <c r="G74" s="61">
        <v>1.538681571</v>
      </c>
      <c r="H74" s="61">
        <v>0.90226374</v>
      </c>
      <c r="I74" s="61">
        <v>2.528164987</v>
      </c>
      <c r="J74" s="61">
        <v>1.3836353949999998</v>
      </c>
      <c r="K74" s="61">
        <v>0.349798</v>
      </c>
      <c r="L74" s="61">
        <v>1.5649523509999999</v>
      </c>
      <c r="M74" s="61">
        <v>2.4887598399999997</v>
      </c>
      <c r="N74" s="61">
        <f>+SUM(B74:M74)</f>
        <v>35.131465062</v>
      </c>
      <c r="O74" s="12"/>
      <c r="P74" s="12"/>
    </row>
    <row r="75" spans="1:16" s="26" customFormat="1" ht="9" customHeight="1">
      <c r="A75" s="14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12"/>
      <c r="P75" s="12"/>
    </row>
    <row r="76" spans="1:17" s="26" customFormat="1" ht="13.5">
      <c r="A76" s="32" t="s">
        <v>24</v>
      </c>
      <c r="B76" s="91">
        <v>371.4781488409998</v>
      </c>
      <c r="C76" s="91">
        <v>-787.654548579</v>
      </c>
      <c r="D76" s="91">
        <v>-476.54834109899997</v>
      </c>
      <c r="E76" s="91">
        <v>95.9548221660001</v>
      </c>
      <c r="F76" s="91">
        <v>125.50541004399992</v>
      </c>
      <c r="G76" s="91">
        <v>-277.5536863730003</v>
      </c>
      <c r="H76" s="91">
        <v>53.91593699099991</v>
      </c>
      <c r="I76" s="91">
        <v>-198.77845412800013</v>
      </c>
      <c r="J76" s="91">
        <v>261.59282298900064</v>
      </c>
      <c r="K76" s="91">
        <v>-188.64411301699977</v>
      </c>
      <c r="L76" s="91">
        <v>127.31359323699985</v>
      </c>
      <c r="M76" s="91">
        <v>-2132.3727037890003</v>
      </c>
      <c r="N76" s="91">
        <f>+SUM(B76:M76)</f>
        <v>-3025.791112717</v>
      </c>
      <c r="O76" s="74"/>
      <c r="P76" s="12"/>
      <c r="Q76" s="12"/>
    </row>
    <row r="77" spans="1:16" s="26" customFormat="1" ht="5.25" customHeight="1">
      <c r="A77" s="14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12"/>
      <c r="P77" s="12"/>
    </row>
    <row r="78" spans="1:16" s="26" customFormat="1" ht="12.75">
      <c r="A78" s="63" t="s">
        <v>25</v>
      </c>
      <c r="B78" s="61"/>
      <c r="C78" s="6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12"/>
      <c r="P78" s="12"/>
    </row>
    <row r="79" spans="1:16" s="26" customFormat="1" ht="10.5" customHeight="1">
      <c r="A79" s="12"/>
      <c r="B79" s="61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12"/>
      <c r="P79" s="12"/>
    </row>
    <row r="80" spans="1:16" s="16" customFormat="1" ht="12.75" outlineLevel="2">
      <c r="A80" s="12" t="s">
        <v>26</v>
      </c>
      <c r="B80" s="20">
        <v>-119.5591375540371</v>
      </c>
      <c r="C80" s="20">
        <v>-568.8586437783813</v>
      </c>
      <c r="D80" s="20">
        <v>2727.0695052573355</v>
      </c>
      <c r="E80" s="20">
        <v>512.4878507036044</v>
      </c>
      <c r="F80" s="62">
        <v>-397.3733600766221</v>
      </c>
      <c r="G80" s="62">
        <v>76.69705316332403</v>
      </c>
      <c r="H80" s="62">
        <v>261.74838245937536</v>
      </c>
      <c r="I80" s="62">
        <v>-448.00398911473707</v>
      </c>
      <c r="J80" s="62">
        <v>203.056441192</v>
      </c>
      <c r="K80" s="62">
        <v>63.631272241</v>
      </c>
      <c r="L80" s="62">
        <v>200.020666052</v>
      </c>
      <c r="M80" s="62">
        <v>14.599753479</v>
      </c>
      <c r="N80" s="62">
        <f>+SUM(B80:M80)</f>
        <v>2525.5157940238614</v>
      </c>
      <c r="O80" s="12"/>
      <c r="P80" s="12"/>
    </row>
    <row r="81" spans="1:16" s="26" customFormat="1" ht="12.75">
      <c r="A81" s="14" t="s">
        <v>27</v>
      </c>
      <c r="B81" s="15">
        <v>-119.5591375540371</v>
      </c>
      <c r="C81" s="15">
        <v>-568.8586437783813</v>
      </c>
      <c r="D81" s="15">
        <v>2727.0695052573355</v>
      </c>
      <c r="E81" s="15">
        <v>512.4878507036044</v>
      </c>
      <c r="F81" s="61">
        <v>-397.3733600766221</v>
      </c>
      <c r="G81" s="61">
        <v>76.69705316332403</v>
      </c>
      <c r="H81" s="61">
        <v>261.74838245937536</v>
      </c>
      <c r="I81" s="61">
        <v>-448.00398911473707</v>
      </c>
      <c r="J81" s="61">
        <v>203.056441192</v>
      </c>
      <c r="K81" s="61">
        <v>63.631272241</v>
      </c>
      <c r="L81" s="61">
        <v>200.020666052</v>
      </c>
      <c r="M81" s="61">
        <v>14.599753479</v>
      </c>
      <c r="N81" s="61">
        <f aca="true" t="shared" si="1" ref="N81:N92">+SUM(B81:M81)</f>
        <v>2525.5157940238614</v>
      </c>
      <c r="O81" s="12"/>
      <c r="P81" s="12"/>
    </row>
    <row r="82" spans="1:16" s="26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20">
        <v>-220.4</v>
      </c>
      <c r="C83" s="20">
        <v>31.308327374000005</v>
      </c>
      <c r="D83" s="20">
        <v>2926.381456329</v>
      </c>
      <c r="E83" s="20">
        <v>171.85749733499998</v>
      </c>
      <c r="F83" s="62">
        <v>-17.20258914899999</v>
      </c>
      <c r="G83" s="62">
        <v>260.681811002</v>
      </c>
      <c r="H83" s="62">
        <v>54.18029847699999</v>
      </c>
      <c r="I83" s="62">
        <v>67.4596468</v>
      </c>
      <c r="J83" s="62">
        <v>50.16118469600001</v>
      </c>
      <c r="K83" s="62">
        <v>213.24494797300002</v>
      </c>
      <c r="L83" s="62">
        <v>621.453776598</v>
      </c>
      <c r="M83" s="62">
        <v>-73.599883087</v>
      </c>
      <c r="N83" s="62">
        <f t="shared" si="1"/>
        <v>4085.5264743479997</v>
      </c>
      <c r="O83" s="12"/>
      <c r="P83" s="12"/>
    </row>
    <row r="84" spans="1:16" s="26" customFormat="1" ht="12.75">
      <c r="A84" s="14" t="s">
        <v>27</v>
      </c>
      <c r="B84" s="15">
        <v>-220.4</v>
      </c>
      <c r="C84" s="15">
        <v>10.400000000000006</v>
      </c>
      <c r="D84" s="15">
        <v>10</v>
      </c>
      <c r="E84" s="15">
        <v>39.660719016</v>
      </c>
      <c r="F84" s="61">
        <v>27.686690882</v>
      </c>
      <c r="G84" s="61">
        <v>119.038579573</v>
      </c>
      <c r="H84" s="61">
        <v>48.064</v>
      </c>
      <c r="I84" s="61">
        <v>51.18194</v>
      </c>
      <c r="J84" s="61">
        <v>17.97</v>
      </c>
      <c r="K84" s="61">
        <v>29.619732854000002</v>
      </c>
      <c r="L84" s="61">
        <v>-5.941201738000004</v>
      </c>
      <c r="M84" s="61">
        <v>-102.724011456</v>
      </c>
      <c r="N84" s="61">
        <f t="shared" si="1"/>
        <v>24.556449131000008</v>
      </c>
      <c r="O84" s="12"/>
      <c r="P84" s="12"/>
    </row>
    <row r="85" spans="1:16" s="26" customFormat="1" ht="12.75">
      <c r="A85" s="14" t="s">
        <v>28</v>
      </c>
      <c r="B85" s="15">
        <v>0</v>
      </c>
      <c r="C85" s="15">
        <v>20.908327374</v>
      </c>
      <c r="D85" s="15">
        <v>2916.381456329</v>
      </c>
      <c r="E85" s="15">
        <v>132.19677831899997</v>
      </c>
      <c r="F85" s="61">
        <v>-44.88928003099999</v>
      </c>
      <c r="G85" s="61">
        <v>141.643231429</v>
      </c>
      <c r="H85" s="61">
        <v>6.116298476999989</v>
      </c>
      <c r="I85" s="61">
        <v>16.2777068</v>
      </c>
      <c r="J85" s="61">
        <v>32.19118469600001</v>
      </c>
      <c r="K85" s="61">
        <v>183.62521511900002</v>
      </c>
      <c r="L85" s="61">
        <v>627.394978336</v>
      </c>
      <c r="M85" s="61">
        <v>29.12412836900001</v>
      </c>
      <c r="N85" s="61">
        <f t="shared" si="1"/>
        <v>4060.9700252169996</v>
      </c>
      <c r="O85" s="12"/>
      <c r="P85" s="12"/>
    </row>
    <row r="86" spans="1:16" s="26" customFormat="1" ht="6" customHeight="1">
      <c r="A86" s="14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12"/>
      <c r="P86" s="12"/>
    </row>
    <row r="87" spans="1:14" s="12" customFormat="1" ht="12.75">
      <c r="A87" s="12" t="s">
        <v>30</v>
      </c>
      <c r="B87" s="20">
        <v>0</v>
      </c>
      <c r="C87" s="20">
        <v>0</v>
      </c>
      <c r="D87" s="20">
        <v>0</v>
      </c>
      <c r="E87" s="20">
        <v>0</v>
      </c>
      <c r="F87" s="62">
        <v>0</v>
      </c>
      <c r="G87" s="62">
        <v>0</v>
      </c>
      <c r="H87" s="62">
        <v>0</v>
      </c>
      <c r="I87" s="62">
        <v>-0.37306</v>
      </c>
      <c r="J87" s="62">
        <v>-0.03</v>
      </c>
      <c r="K87" s="62">
        <v>-0.006014286000000001</v>
      </c>
      <c r="L87" s="62">
        <v>-37.746201738</v>
      </c>
      <c r="M87" s="62">
        <v>-20.092590831000003</v>
      </c>
      <c r="N87" s="62">
        <f t="shared" si="1"/>
        <v>-58.247866855000005</v>
      </c>
    </row>
    <row r="88" spans="1:16" s="35" customFormat="1" ht="12.75">
      <c r="A88" s="14" t="s">
        <v>31</v>
      </c>
      <c r="B88" s="93">
        <v>0</v>
      </c>
      <c r="C88" s="93">
        <v>0</v>
      </c>
      <c r="D88" s="93">
        <v>0</v>
      </c>
      <c r="E88" s="93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f t="shared" si="1"/>
        <v>0</v>
      </c>
      <c r="O88" s="12"/>
      <c r="P88" s="12"/>
    </row>
    <row r="89" spans="1:16" s="35" customFormat="1" ht="12.75">
      <c r="A89" s="14" t="s">
        <v>32</v>
      </c>
      <c r="B89" s="93">
        <v>0</v>
      </c>
      <c r="C89" s="93">
        <v>0</v>
      </c>
      <c r="D89" s="93">
        <v>0</v>
      </c>
      <c r="E89" s="93">
        <v>0</v>
      </c>
      <c r="F89" s="61">
        <v>0</v>
      </c>
      <c r="G89" s="61">
        <v>0</v>
      </c>
      <c r="H89" s="61">
        <v>0</v>
      </c>
      <c r="I89" s="61">
        <v>0.37306</v>
      </c>
      <c r="J89" s="61">
        <v>0.03</v>
      </c>
      <c r="K89" s="61">
        <v>0.006014286000000001</v>
      </c>
      <c r="L89" s="61">
        <v>37.746201738</v>
      </c>
      <c r="M89" s="61">
        <v>20.092590831000003</v>
      </c>
      <c r="N89" s="61">
        <f t="shared" si="1"/>
        <v>58.247866855000005</v>
      </c>
      <c r="O89" s="12"/>
      <c r="P89" s="12"/>
    </row>
    <row r="90" spans="2:16" s="35" customFormat="1" ht="6.75" customHeight="1">
      <c r="B90" s="93"/>
      <c r="C90" s="93"/>
      <c r="D90" s="93"/>
      <c r="E90" s="93"/>
      <c r="F90" s="94"/>
      <c r="G90" s="94"/>
      <c r="H90" s="94"/>
      <c r="I90" s="94"/>
      <c r="J90" s="94"/>
      <c r="K90" s="94"/>
      <c r="L90" s="94"/>
      <c r="M90" s="94"/>
      <c r="N90" s="94"/>
      <c r="O90" s="12"/>
      <c r="P90" s="12"/>
    </row>
    <row r="91" spans="1:16" s="35" customFormat="1" ht="12.75">
      <c r="A91" s="12" t="s">
        <v>33</v>
      </c>
      <c r="B91" s="95">
        <v>-119.55456848703709</v>
      </c>
      <c r="C91" s="95">
        <v>-562.7417609473813</v>
      </c>
      <c r="D91" s="95">
        <v>2706.730521408336</v>
      </c>
      <c r="E91" s="95">
        <v>296.10513121460446</v>
      </c>
      <c r="F91" s="62">
        <v>-397.14082293562205</v>
      </c>
      <c r="G91" s="62">
        <v>77.96938286632403</v>
      </c>
      <c r="H91" s="62">
        <v>246.51979159337537</v>
      </c>
      <c r="I91" s="62">
        <v>-498.14014287773705</v>
      </c>
      <c r="J91" s="62">
        <v>0</v>
      </c>
      <c r="K91" s="62">
        <v>0</v>
      </c>
      <c r="L91" s="62">
        <v>0</v>
      </c>
      <c r="M91" s="62">
        <v>0</v>
      </c>
      <c r="N91" s="62">
        <f t="shared" si="1"/>
        <v>1749.747531834862</v>
      </c>
      <c r="O91" s="12"/>
      <c r="P91" s="12"/>
    </row>
    <row r="92" spans="1:16" s="35" customFormat="1" ht="12.75">
      <c r="A92" s="14" t="s">
        <v>83</v>
      </c>
      <c r="B92" s="93">
        <v>-119.55456848703709</v>
      </c>
      <c r="C92" s="93">
        <v>-562.7417609473813</v>
      </c>
      <c r="D92" s="93">
        <v>2706.730521408336</v>
      </c>
      <c r="E92" s="93">
        <v>296.10513121460446</v>
      </c>
      <c r="F92" s="61">
        <v>-397.14082293562205</v>
      </c>
      <c r="G92" s="61">
        <v>77.96938286632403</v>
      </c>
      <c r="H92" s="61">
        <v>246.51979159337537</v>
      </c>
      <c r="I92" s="61">
        <v>-498.14014287773705</v>
      </c>
      <c r="J92" s="61">
        <v>0</v>
      </c>
      <c r="K92" s="61">
        <v>0</v>
      </c>
      <c r="L92" s="61">
        <v>0</v>
      </c>
      <c r="M92" s="61">
        <v>0</v>
      </c>
      <c r="N92" s="61">
        <f t="shared" si="1"/>
        <v>1749.747531834862</v>
      </c>
      <c r="O92" s="12"/>
      <c r="P92" s="12"/>
    </row>
    <row r="93" spans="2:16" s="35" customFormat="1" ht="7.5" customHeight="1">
      <c r="B93" s="69"/>
      <c r="C93" s="69"/>
      <c r="D93" s="69"/>
      <c r="E93" s="69"/>
      <c r="F93" s="64"/>
      <c r="G93" s="64"/>
      <c r="H93" s="64"/>
      <c r="I93" s="64"/>
      <c r="J93" s="64"/>
      <c r="K93" s="64"/>
      <c r="L93" s="64"/>
      <c r="M93" s="64"/>
      <c r="N93" s="64"/>
      <c r="O93" s="12"/>
      <c r="P93" s="12"/>
    </row>
    <row r="94" spans="1:16" s="35" customFormat="1" ht="12.75" hidden="1">
      <c r="A94" s="12" t="s">
        <v>34</v>
      </c>
      <c r="B94" s="71">
        <v>270.6372863950369</v>
      </c>
      <c r="C94" s="71">
        <v>-187.48757742661869</v>
      </c>
      <c r="D94" s="71">
        <v>-277.2363900273358</v>
      </c>
      <c r="E94" s="71">
        <v>-244.67553120260433</v>
      </c>
      <c r="F94" s="60">
        <v>505.676180971622</v>
      </c>
      <c r="G94" s="60">
        <v>-93.5689285343243</v>
      </c>
      <c r="H94" s="60">
        <v>-153.65214699137547</v>
      </c>
      <c r="I94" s="60">
        <v>316.68518178673696</v>
      </c>
      <c r="J94" s="60">
        <v>108.69756649300065</v>
      </c>
      <c r="K94" s="60">
        <v>-39.03043728499975</v>
      </c>
      <c r="L94" s="60">
        <v>548.7467037829998</v>
      </c>
      <c r="M94" s="60">
        <v>-2220.572340355</v>
      </c>
      <c r="N94" s="60">
        <f>+SUM(B94:M94)</f>
        <v>-1465.7804323928622</v>
      </c>
      <c r="O94" s="12"/>
      <c r="P94" s="12"/>
    </row>
    <row r="95" spans="6:9" ht="14.25">
      <c r="F95" s="21"/>
      <c r="I95" s="65"/>
    </row>
    <row r="96" spans="1:9" ht="15">
      <c r="A96" s="4" t="s">
        <v>89</v>
      </c>
      <c r="F96" s="21"/>
      <c r="I96" s="65"/>
    </row>
    <row r="97" spans="1:6" ht="15">
      <c r="A97" s="46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Fatima Franco</cp:lastModifiedBy>
  <cp:lastPrinted>2019-01-11T17:18:22Z</cp:lastPrinted>
  <dcterms:created xsi:type="dcterms:W3CDTF">1998-08-06T20:23:21Z</dcterms:created>
  <dcterms:modified xsi:type="dcterms:W3CDTF">2019-01-11T17:55:25Z</dcterms:modified>
  <cp:category/>
  <cp:version/>
  <cp:contentType/>
  <cp:contentStatus/>
</cp:coreProperties>
</file>